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2"/>
  </bookViews>
  <sheets>
    <sheet name="rebalans UV" sheetId="1" r:id="rId1"/>
    <sheet name="plan 2018 po aktivnostima" sheetId="2" r:id="rId2"/>
    <sheet name="Plan i program rada" sheetId="3" r:id="rId3"/>
  </sheets>
  <definedNames/>
  <calcPr fullCalcOnLoad="1"/>
</workbook>
</file>

<file path=xl/sharedStrings.xml><?xml version="1.0" encoding="utf-8"?>
<sst xmlns="http://schemas.openxmlformats.org/spreadsheetml/2006/main" count="263" uniqueCount="195">
  <si>
    <t>P O K A Z A T E L J I</t>
  </si>
  <si>
    <t>- proračuni bolnica</t>
  </si>
  <si>
    <t>- dopunsko zdravstveno osiguranje</t>
  </si>
  <si>
    <t>- ugovor za primar.zdrav.zaštitu</t>
  </si>
  <si>
    <t>Prihodi od pruženih usluga drugim zdr. ustanovama</t>
  </si>
  <si>
    <t>Prihodi od proračuna (središnji i lokalni)</t>
  </si>
  <si>
    <t>Prihodi od ostalih korisnika</t>
  </si>
  <si>
    <t>Prihodi od participacije</t>
  </si>
  <si>
    <t xml:space="preserve">Ostali i izvanredni prihodi </t>
  </si>
  <si>
    <t>Primici od financijske imovine i zaduženja</t>
  </si>
  <si>
    <t>UKUPNI PRIHODI (1 - 7)</t>
  </si>
  <si>
    <t xml:space="preserve">Lijekovi  </t>
  </si>
  <si>
    <t>Potrošni medicinski materijal</t>
  </si>
  <si>
    <t>Krv i krvni pripravci</t>
  </si>
  <si>
    <t>Živežne namirnice</t>
  </si>
  <si>
    <t>Medicinski plinovi</t>
  </si>
  <si>
    <t>Materijal za održavanje čistoće</t>
  </si>
  <si>
    <t>Uredski materijal</t>
  </si>
  <si>
    <t>Ostali razni materijal</t>
  </si>
  <si>
    <t>Utrošena energija</t>
  </si>
  <si>
    <t>Ugrađeni rezervni dijelovi</t>
  </si>
  <si>
    <t>Poštanski izdaci</t>
  </si>
  <si>
    <t>Tekuće i investicijsko održavanje</t>
  </si>
  <si>
    <t>Ostali izdaci</t>
  </si>
  <si>
    <t>Materijalni izdaci (1 - 14)</t>
  </si>
  <si>
    <t>Bruto plaće</t>
  </si>
  <si>
    <t>Doprinosi na plaće</t>
  </si>
  <si>
    <t>Izdaci za prijevoz zaposlenika</t>
  </si>
  <si>
    <t>Financijski rashodi</t>
  </si>
  <si>
    <t>Izdaci za kapitalna ulaganja</t>
  </si>
  <si>
    <t>Ostali i izvanredni izdaci</t>
  </si>
  <si>
    <t>Izdaci za financijsku imovinu i otplate zajmova</t>
  </si>
  <si>
    <t>Nabavna vrijednost prodane robe</t>
  </si>
  <si>
    <t>UKUPNI RASHODI I IZDACI (1-24)</t>
  </si>
  <si>
    <t>Red. Br.</t>
  </si>
  <si>
    <t xml:space="preserve">Prihodi od HZZO </t>
  </si>
  <si>
    <t>II. RASHODI - IZDACI</t>
  </si>
  <si>
    <t>Izdaci za usluge drugih zdrav.ustanova</t>
  </si>
  <si>
    <t>Ukupni rashodi za zaposlene (15- 19)</t>
  </si>
  <si>
    <t>- s osnova ozljeda na radu i prof.bol.</t>
  </si>
  <si>
    <t xml:space="preserve"> </t>
  </si>
  <si>
    <t>Izradila:</t>
  </si>
  <si>
    <t>Odgovorna osoba:</t>
  </si>
  <si>
    <t>ravnatelj</t>
  </si>
  <si>
    <t>Ostalo</t>
  </si>
  <si>
    <t>Specijalna bolnica za plućne bolesti</t>
  </si>
  <si>
    <t>Rockefellerova 3, Zagreb</t>
  </si>
  <si>
    <t xml:space="preserve">                                                           M. P.</t>
  </si>
  <si>
    <t>Valentina Mirtić,mag.oec.</t>
  </si>
  <si>
    <t>I. PRIHODI - PRIMICI</t>
  </si>
  <si>
    <r>
      <t>- za usluge izvan ugovorenog limita</t>
    </r>
    <r>
      <rPr>
        <b/>
        <vertAlign val="superscript"/>
        <sz val="10"/>
        <color indexed="8"/>
        <rFont val="Calibri"/>
        <family val="2"/>
      </rPr>
      <t>1)</t>
    </r>
  </si>
  <si>
    <r>
      <t xml:space="preserve">Ostali rashodi za zaposlene </t>
    </r>
    <r>
      <rPr>
        <b/>
        <vertAlign val="superscript"/>
        <sz val="10"/>
        <color indexed="8"/>
        <rFont val="Calibri"/>
        <family val="2"/>
      </rPr>
      <t>2)</t>
    </r>
  </si>
  <si>
    <r>
      <t xml:space="preserve">Ostali materijalni rashodi za zaposlene </t>
    </r>
    <r>
      <rPr>
        <b/>
        <vertAlign val="superscript"/>
        <sz val="10"/>
        <color indexed="8"/>
        <rFont val="Calibri"/>
        <family val="2"/>
      </rPr>
      <t>3)</t>
    </r>
  </si>
  <si>
    <t xml:space="preserve">                                                       Prim. dr. sc. Marinko Artuković, dr. med.</t>
  </si>
  <si>
    <t xml:space="preserve">Plan 2017. </t>
  </si>
  <si>
    <t>Rebalans Plana 2017.g.</t>
  </si>
  <si>
    <t xml:space="preserve">   Rebalans Financijskog plana za 2017. godinu napravljen je na temelju ostvarenih izdataka u razdoblju </t>
  </si>
  <si>
    <t xml:space="preserve">Plan 2018. </t>
  </si>
  <si>
    <r>
      <t xml:space="preserve">                                                            </t>
    </r>
    <r>
      <rPr>
        <b/>
        <sz val="11"/>
        <color indexed="18"/>
        <rFont val="Calibri"/>
        <family val="2"/>
      </rPr>
      <t xml:space="preserve">       Rebalans Financijskog plana za 2017.g.           </t>
    </r>
    <r>
      <rPr>
        <b/>
        <sz val="11"/>
        <color indexed="8"/>
        <rFont val="Calibri"/>
        <family val="2"/>
      </rPr>
      <t xml:space="preserve">                                        </t>
    </r>
  </si>
  <si>
    <t>Budući da nije bilo novog ugovaranja sa Hrvatskim zavodom za zdravstveno osiguranje potrebno je napraviti</t>
  </si>
  <si>
    <t>rebalans Financijskog plana za 2017. godinu i uskladiti planirani iznos proračuna bolnica sa stvarnim stanjem.</t>
  </si>
  <si>
    <t>Indeks           4:3</t>
  </si>
  <si>
    <t>siječanj-studeni 2017. godine.</t>
  </si>
  <si>
    <t>prosinac 2017.</t>
  </si>
  <si>
    <t>Financijski plan za 2018. godinu</t>
  </si>
  <si>
    <t>1. aktivnost- zdravstvena djelatnost</t>
  </si>
  <si>
    <t>2. aktivnost - znanstveni i stručni rad</t>
  </si>
  <si>
    <t>3. aktivnost- plan investicija, invest. Ulaganja i financijska konsolidacija</t>
  </si>
  <si>
    <t>Infrastruktura</t>
  </si>
  <si>
    <t>prosinac 2018.</t>
  </si>
  <si>
    <t>Izvor financiranja</t>
  </si>
  <si>
    <t>Prim. dr.sc. Marinko Artuković, dr.med.</t>
  </si>
  <si>
    <t>PLAN I PROGRAM  RADA SPECIJALNE BOLNICE ZA PLUĆNE BOLESTI ZA 2018. GODINU</t>
  </si>
  <si>
    <r>
      <t>1.</t>
    </r>
    <r>
      <rPr>
        <sz val="7"/>
        <color indexed="8"/>
        <rFont val="Times New Roman"/>
        <family val="1"/>
      </rPr>
      <t xml:space="preserve">      </t>
    </r>
    <r>
      <rPr>
        <sz val="12"/>
        <color indexed="8"/>
        <rFont val="Times New Roman"/>
        <family val="1"/>
      </rPr>
      <t xml:space="preserve">Zdravstvena djelatnost </t>
    </r>
  </si>
  <si>
    <r>
      <t>2.</t>
    </r>
    <r>
      <rPr>
        <sz val="7"/>
        <color indexed="8"/>
        <rFont val="Times New Roman"/>
        <family val="1"/>
      </rPr>
      <t xml:space="preserve">      </t>
    </r>
    <r>
      <rPr>
        <sz val="12"/>
        <color indexed="8"/>
        <rFont val="Times New Roman"/>
        <family val="1"/>
      </rPr>
      <t>Znanstveni i stručni rad bolnice</t>
    </r>
  </si>
  <si>
    <t xml:space="preserve">1. Zdravstvena djelatnost </t>
  </si>
  <si>
    <t xml:space="preserve">     –obuhvaća stacionarnu zdravstvenu zaštitu i specijalističko-konzilijarnu   </t>
  </si>
  <si>
    <t xml:space="preserve">       zdravstvenu zaštitu</t>
  </si>
  <si>
    <t xml:space="preserve">Specijalna bolnica za plućne bolesti od 1933. godine neprekidno pruža usluge iz područja zdravstvene djelatnosti pri čemu je temeljni sadržaj ovih usluga vezan za pulmologiju, a posebno kronične plućne bolesti. Tijekom 2018.godine uz dosadašnje temeljne usluga predviđa se razvoj stacionarne zdravstvene zaštite te specijalističko-konzlijarne zdravstvene zaštite na slijedećim principima: </t>
  </si>
  <si>
    <r>
      <t xml:space="preserve">1.a. </t>
    </r>
    <r>
      <rPr>
        <b/>
        <u val="single"/>
        <sz val="12"/>
        <color indexed="8"/>
        <rFont val="Times New Roman"/>
        <family val="1"/>
      </rPr>
      <t>Stacionarna zdravstvena zaštita</t>
    </r>
  </si>
  <si>
    <t>- postojeći bolnički odjeli:</t>
  </si>
  <si>
    <t xml:space="preserve">-stručni razvoj iz područja pulmologije s naglaskom na sveobuhvatnu organizaciju zbrinjavanja kronično kritično bolesnog pacijenta (djelatnost koja je jedinstvena u Hrvatskoj) </t>
  </si>
  <si>
    <t>-ustroj Odjela za intenzivnu medicinu sukladno novoj sistematizaciji</t>
  </si>
  <si>
    <t>-razvoj i ugovaranje novih srodnih djelatnosti (u suradnji s Gradskim centrima izvrsnosti) ali po sustavu bihevioralne ekonomije</t>
  </si>
  <si>
    <t xml:space="preserve">-ostale djelatnosti prate razvoj osnovnih djelatnosti (radiološka, citološka, laboratorijska dijagnostika) </t>
  </si>
  <si>
    <t>-uključenje u European reference network kroz uključenje u projekte EU</t>
  </si>
  <si>
    <t>-platforma ne samo za akademski i znanstveni razvoj Bolnice već i za korištenje sredstava iz EU fondova u suradnji s nadležnim uredom Grada Zagreba.</t>
  </si>
  <si>
    <t>-ojačati sustav dnevne bolnice za kronične bolesti u kojoj će se obavljati slijedeće djelatnosti:</t>
  </si>
  <si>
    <t>1. dnevno liječenje za kronične plućne bolesti i kroničnu respiratornu insuficijenciju</t>
  </si>
  <si>
    <t>2. dnevno liječenje za palijativnu skrb u suradnji s Ambulantom za bol</t>
  </si>
  <si>
    <t>3. mobilni respiratorni tim kroz partnerstvo s drugim zdravstvenim ustanovama (dnevna bolnica kod bolesnika)</t>
  </si>
  <si>
    <t>-Plan razvoja zdravstvenog sustava Grada Zagreba do 2020</t>
  </si>
  <si>
    <t>(http://www.zagreb.hr/UserDocsImages/zagrebplanciljevi_i_prioriteti_razvoja_do_2020.pdf) ukazuje na potrebu formiranja centara za palijativnu skrb</t>
  </si>
  <si>
    <r>
      <t xml:space="preserve">-MZRH 2013 donosi  </t>
    </r>
    <r>
      <rPr>
        <i/>
        <sz val="12"/>
        <color indexed="8"/>
        <rFont val="Times New Roman"/>
        <family val="1"/>
      </rPr>
      <t>Strateški plan razvoja palijativne skrbi 2014-2016</t>
    </r>
  </si>
  <si>
    <t>-Bijela knjiga o standardima i normativima za hospicijsku i palijativnu skrb u Europi (EUPC) definira dostatnost 50 postelja na 1 mil. stanovnika</t>
  </si>
  <si>
    <t>-Palijativna medicina- predradnje potrebne za proširenje kapaciteta SB za plućne bolesti Rockefellerova (i palijativna skrb u dnevnoj bolnici)</t>
  </si>
  <si>
    <t>-nadstandard Grada Zagreba za građane Zagreba (sufinanciranje djelatnosti)</t>
  </si>
  <si>
    <t>ODJEL ZA ZNANSTVENO ISTRAŽIVAČKU DJELATNOST</t>
  </si>
  <si>
    <t>-formiranje Odjela sukladno novoj sistematizaciji</t>
  </si>
  <si>
    <t>-formiranje multimedijskog nastavnog centra u prostoru sadašnje financijske službe zbog potreba već započete nastave (tijekom 2017) MEF Zagreb, HKS i Sveučilišta Sjever</t>
  </si>
  <si>
    <t>ODJEL POLIKLINIKE</t>
  </si>
  <si>
    <t>-kadrovsko pojačanje poliklinike s ciljem smanjenja listi čekanja, osobito djelatnost alergološke dijagnostike te funkcionalne plućne dijagnostike, plan certificiranja laboratorija za plućnu funkciju</t>
  </si>
  <si>
    <t>ODJEL PALIJATIVNE MEDICINE I PALIJATIVNE SKRBI</t>
  </si>
  <si>
    <t>-predradnje potrebne za proširenje kapaciteta do broja predviđenog mrežom</t>
  </si>
  <si>
    <t>ODJEL ZA ALERGIJSKE I UPALNE BOLESTI S DNEVNOM BOLNICOM</t>
  </si>
  <si>
    <t>-kadrovsko i prostorno formiranje Odjela, u dijelu sadašnje garderobe i prostora za dežurno osoblje te dijelu prostora stare strojarnice</t>
  </si>
  <si>
    <t>ODJEL ZA RESPIRACIJSKU INSUFICIJENCIJU I REHABILITACIJU DISANJA</t>
  </si>
  <si>
    <t>-kadrovsko usklađivanje Odjela s novom sistematizacijom i povećanim potrebama korisnika, uvođenje sustava telemetrije na dijelu Odjela s posebno vulnerabilnim pacijentima (tzv “poluintenzivna”)</t>
  </si>
  <si>
    <t>ODJEL ZA OPĆU PULMOLOGIJU I BRONHOSKOPIJU</t>
  </si>
  <si>
    <t>-povećanje ugovaranja i sukladno tome opremanje i prostorno proširenje</t>
  </si>
  <si>
    <t>JEDINICA ZA INTENZIVNU MEDICINU</t>
  </si>
  <si>
    <t>-FORMIRANJE REGISTRA BOLESNIKA NA KRONIČNOM RESPIRATORU TE PREUZIMANJE LIJEČENJA ZA CIJELU RH, U SURADNJI S Odjelom za respiracijsku insuficijenciju</t>
  </si>
  <si>
    <t>BOLNIČKA LJEKARNA</t>
  </si>
  <si>
    <t>-kadrovsko usklađivanje te prostorno usklađivanje propisima i potrebama rada</t>
  </si>
  <si>
    <t>ODJEL ZA LABORATORIJSKU DIJAGNOSTIKU</t>
  </si>
  <si>
    <t>-kadrovsko usklađivanje paralelno s uvođenjem imunokemijskih pretraga te izrada plana prostora</t>
  </si>
  <si>
    <t>ODJEL ZA RADIOLOGIJU I ULTRAZVUČNU DIJAGNOSTIKU</t>
  </si>
  <si>
    <t xml:space="preserve">-odjel koji mora biti formiran kao centar izvrsnosti pulmološke dijagnostike, plan razvoja uključuje zanavljanje opreme (UZV, rtg) te prostorno planiranje za CT dijagnostiku) </t>
  </si>
  <si>
    <r>
      <t>1.b.</t>
    </r>
    <r>
      <rPr>
        <b/>
        <sz val="12"/>
        <color indexed="8"/>
        <rFont val="Times New Roman"/>
        <family val="1"/>
      </rPr>
      <t xml:space="preserve"> </t>
    </r>
    <r>
      <rPr>
        <b/>
        <u val="single"/>
        <sz val="12"/>
        <color indexed="8"/>
        <rFont val="Times New Roman"/>
        <family val="1"/>
      </rPr>
      <t xml:space="preserve">Specijalističko konzilijarna zdravstvena zaštita </t>
    </r>
  </si>
  <si>
    <t>- pulmološka rehabilitacija i rehabilitacija kroničnih bolesti uz razvoj suvremenog multidisciplinarnog pristupa - mogućnost ostvarivanja značajnih dodatnih prihoda za Bolnicu, prije svega formiranjem fizioterapeutskog tima u punom opsegu, uz provođenje sveobuhvatne plućne rehabilitacije te primjena biofeedback metoda, radne terapije i tima za trajno praćenje rehabilitiranih bolesnika uključujući i e-platformu u suradnji s Društvom respiratornih fizioterapeuta</t>
  </si>
  <si>
    <t xml:space="preserve">-U okviru postojećih polikliničkih ambulanti (pulmološka ambulanta, internistička ambulanta, kardiološka ambulanta, ambulanta za kroničnu respiracijsku insuficijenciju, ambulanta za poremećaje disanja u spavanju, ambulanta za alergologiju i kliničku imunologiju), te postojeće polikliničke dijagnostike (laboratorij za plućnu funkciju, laboratorij za spiroergometriju, kabinet za bronhoskopiju, laboratorij za poremećaje disanja u spavanju, UZV dijagnostika, kabinet za kardiološku dijagnostiku) učinit će se preraspodjela aktivnosti ovisno o potrebama pacijenta i osiguravatelja te uspostaviti vitka i agilna struktura koja može odgovarati uspješno na sve zahtjeve u budućnosti. </t>
  </si>
  <si>
    <t>Previđa se osnivanje Ambulante za bol i palijativnu medicinu.</t>
  </si>
  <si>
    <t>2. Znanstveni i stručni rad bolnice</t>
  </si>
  <si>
    <t>U 2018 planira se:</t>
  </si>
  <si>
    <r>
      <t>-</t>
    </r>
    <r>
      <rPr>
        <sz val="7"/>
        <color indexed="8"/>
        <rFont val="Times New Roman"/>
        <family val="1"/>
      </rPr>
      <t xml:space="preserve">          </t>
    </r>
    <r>
      <rPr>
        <sz val="12"/>
        <color indexed="8"/>
        <rFont val="Times New Roman"/>
        <family val="1"/>
      </rPr>
      <t xml:space="preserve">Završetak postupka formiranja kvalitete i sigurnosti za pacijenta prema internacionalnim standardima; Bolnica postaje prva javna zdravstvena ustanova s internacionalnom akreditacijom, a Grad Zagreb jedini osnivač čija je ustanova internacionalno akreditirana </t>
    </r>
  </si>
  <si>
    <r>
      <t>-</t>
    </r>
    <r>
      <rPr>
        <sz val="7"/>
        <color indexed="8"/>
        <rFont val="Times New Roman"/>
        <family val="1"/>
      </rPr>
      <t xml:space="preserve">          </t>
    </r>
    <r>
      <rPr>
        <sz val="12"/>
        <color indexed="8"/>
        <rFont val="Times New Roman"/>
        <family val="1"/>
      </rPr>
      <t>proširenje statusa i prava korisnika CARNeta, a time  disperziran mrežni pristup kako komercijalnim bazama podataka, tako i onima u slobodnom pristupu za sve članove znanstvene i istraživačke zajednice bolnice (istraživače, nastavnike, specijalizante, studente, djelatnike bolnice) tj. formiranje e-biblioteke</t>
    </r>
  </si>
  <si>
    <r>
      <t>-</t>
    </r>
    <r>
      <rPr>
        <sz val="7"/>
        <color indexed="8"/>
        <rFont val="Times New Roman"/>
        <family val="1"/>
      </rPr>
      <t xml:space="preserve">          </t>
    </r>
    <r>
      <rPr>
        <sz val="12"/>
        <color indexed="8"/>
        <rFont val="Times New Roman"/>
        <family val="1"/>
      </rPr>
      <t>nastavak  nastavnog procesa tj. formiranja nastavne baze za veleučilišta i fakultete zdravstvenog usmjerenja u Gradu Zagrebu i izvan njega. U Bolnici će djelovati nekoliko liječnika s akademskim titulama doktora znanosti i znanstvenim zvanjima, te će Bolnica kadrovski i prostorno-tehnički biti u mogućnosti ispunjavanja uvjeta za ostvarivanje statusa nastavne baze kroz razdoblje od najmanje dvije godine</t>
    </r>
  </si>
  <si>
    <r>
      <t>-</t>
    </r>
    <r>
      <rPr>
        <sz val="7"/>
        <color indexed="8"/>
        <rFont val="Times New Roman"/>
        <family val="1"/>
      </rPr>
      <t xml:space="preserve">          </t>
    </r>
    <r>
      <rPr>
        <sz val="12"/>
        <color indexed="8"/>
        <rFont val="Times New Roman"/>
        <family val="1"/>
      </rPr>
      <t>Predviđa se postupak uključenja u European reference netwoork za kronično kritično bolesnog pacijenta, TBC i palijativnu medicinu</t>
    </r>
  </si>
  <si>
    <r>
      <t>-</t>
    </r>
    <r>
      <rPr>
        <sz val="7"/>
        <color indexed="8"/>
        <rFont val="Times New Roman"/>
        <family val="1"/>
      </rPr>
      <t xml:space="preserve">          </t>
    </r>
    <r>
      <rPr>
        <sz val="12"/>
        <color indexed="8"/>
        <rFont val="Times New Roman"/>
        <family val="1"/>
      </rPr>
      <t>Posebno se planira sudjelovanje u osnivanju predmeta za palijativnu medicinu koje je već započelo u 2017 (MEF Zagreb, HKS)</t>
    </r>
  </si>
  <si>
    <t>Predviđa se nastaviti i ojačati usavršavanje  kadrova prvenstveno sa specijalizacijama iz pulmologije i komplementarnih struka (npr. alergologija i klinička imunologija), sukladno novoj sistematizaciji i planiranim odlascima u mirovinu u bolnici nedostaje desetak liječnika.</t>
  </si>
  <si>
    <t xml:space="preserve">Uspostavljanje prijedloga dodatnih programa vezanih za edukaciju i prevenciju bolesti, te promocija zdravlja u zajednici specifikacijom dodatnih programa te novčanim okvirom za provođenje istih u skladu s fakturiranjem po novom modelu.  </t>
  </si>
  <si>
    <t>- Zaštita podataka: elektroničke komunikacije, data protection, šifriranje za SB, sustav kvalitete</t>
  </si>
  <si>
    <t>U organizaciji predavanja, simpozija, seminara stručni rad Bolnice u 2018 uključivat će i nastavak suradnje s:</t>
  </si>
  <si>
    <r>
      <t>-</t>
    </r>
    <r>
      <rPr>
        <sz val="7"/>
        <color indexed="8"/>
        <rFont val="Times New Roman"/>
        <family val="1"/>
      </rPr>
      <t xml:space="preserve">          </t>
    </r>
    <r>
      <rPr>
        <sz val="12"/>
        <color indexed="8"/>
        <rFont val="Times New Roman"/>
        <family val="1"/>
      </rPr>
      <t>drugim ustanovama koje obavljaju zdravstvenu djelatnost u području pulmologije a prvenstveno Klinikom Jordanovac</t>
    </r>
  </si>
  <si>
    <r>
      <t>-</t>
    </r>
    <r>
      <rPr>
        <sz val="7"/>
        <color indexed="8"/>
        <rFont val="Times New Roman"/>
        <family val="1"/>
      </rPr>
      <t xml:space="preserve">          </t>
    </r>
    <r>
      <rPr>
        <sz val="12"/>
        <color indexed="8"/>
        <rFont val="Times New Roman"/>
        <family val="1"/>
      </rPr>
      <t>sustavom primarne zaštite koji omogućuje rehabilitaciju i socijalnu inkluziju</t>
    </r>
  </si>
  <si>
    <r>
      <t>-</t>
    </r>
    <r>
      <rPr>
        <sz val="7"/>
        <color indexed="8"/>
        <rFont val="Times New Roman"/>
        <family val="1"/>
      </rPr>
      <t xml:space="preserve">          </t>
    </r>
    <r>
      <rPr>
        <sz val="12"/>
        <color indexed="8"/>
        <rFont val="Times New Roman"/>
        <family val="1"/>
      </rPr>
      <t xml:space="preserve">komorama zdravstvenih radnika, kao i drugim profesionalnim udruženjima </t>
    </r>
  </si>
  <si>
    <r>
      <t>-</t>
    </r>
    <r>
      <rPr>
        <sz val="7"/>
        <color indexed="8"/>
        <rFont val="Times New Roman"/>
        <family val="1"/>
      </rPr>
      <t xml:space="preserve">          </t>
    </r>
    <r>
      <rPr>
        <sz val="12"/>
        <color indexed="8"/>
        <rFont val="Times New Roman"/>
        <family val="1"/>
      </rPr>
      <t>Ministarstvom zdravlja kroz uključenost u različite projekte i programe iz područja pulmologije</t>
    </r>
  </si>
  <si>
    <r>
      <t>-</t>
    </r>
    <r>
      <rPr>
        <sz val="7"/>
        <color indexed="8"/>
        <rFont val="Times New Roman"/>
        <family val="1"/>
      </rPr>
      <t xml:space="preserve">          </t>
    </r>
    <r>
      <rPr>
        <sz val="12"/>
        <color indexed="8"/>
        <rFont val="Times New Roman"/>
        <family val="1"/>
      </rPr>
      <t>udrugama koje su u svojim ciljevima i djelovanju usmjerene na zaštitu kroničnih bolesti te palijativne medicine, unapređenje kvalitete zdravstvene zaštite i kvalitete života oboljelih od respiratornih bolesti, prvenstveno putem preventivne djelatnosti kroz sudjelovanja na svim gore navedenim aktivnostima</t>
    </r>
  </si>
  <si>
    <t>U svakodnevnom stručnom  radu  stavlja se važan naglasak na odnos prema bolesniku i njegovoj obitelji te se njeguju principi bolesnika u središtu. Posebna pažnja posvećuje se praćenju Konvencije o pravima osoba s invaliditetom, pri čemu uz nastavak rada prve hrvatske ambulante za gluhe i gluhoslijepe planiramo posebne programe i za druge skupine bolesnika s invaliditetom</t>
  </si>
  <si>
    <r>
      <t>Kvaliteta i unutarnji nadzor:</t>
    </r>
    <r>
      <rPr>
        <sz val="12"/>
        <color indexed="8"/>
        <rFont val="Times New Roman"/>
        <family val="1"/>
      </rPr>
      <t xml:space="preserve"> </t>
    </r>
  </si>
  <si>
    <t>Cilj programa rada bolnice je kontinuirano unapređenje kvalitete zdravstvene zaštite, primjena najnovijih dijagnostičkih i terapijskih postupaka te praćenje ishoda liječenja i sigurnosti bolesnika. U cilju istog u Bolnici postoji povjerenstvo za kvalitetu i pomoćnik ravnatelja/ice za kvalitetu koji periodički provodi unutarnji nadzor te usko surađuje s ravnateljem/icom i  Stručnim vijećem bolnice.</t>
  </si>
  <si>
    <t xml:space="preserve">Tijekom 2018 uspostavlja se u potpunosti Ured za kvalitetu i unutarnji nadzor sukladno novoj sistematizaciji s ciljem adekvatne implementacije svih zakonskih propisa te uvođenja nadstandarda za bolnicu. </t>
  </si>
  <si>
    <t>Stoga će se provoditi sustavno praćenje indikatora kvalitete postavljenih od HZZO-a i Agencije za kvalitetu (postotak rezistencije na atb., postotak prijema kroz HS itd.).</t>
  </si>
  <si>
    <t xml:space="preserve">Planira se postavljanje i praćenje indikatora kvalitete za specijalne bolnice (međunarodni standardi, ovdje se ne mogu primijeniti opći kriteriji kao npr. duljina boravka ili opća stopa mortaliteta) kao projekt same Specijalne bolnice za plućne bolesti, osobito za sustav palijativne medicine a po dovršetku istog za primjenu internacionalnih kriterija kvalitete za cijelu Bolnicu. </t>
  </si>
  <si>
    <t>3./4. Plan investicija i investicijskog ulaganja te financijska konsolidacija i infrastruktura</t>
  </si>
  <si>
    <t xml:space="preserve">Važan aspekt kvalitete je i podizanje standarda bolničkog i radnog prostora, izvršenje postojećih planova te u tijeku 2018 u planu investicija i investicijskog ulaganja treba biti sukladan zadanim prioritetima. </t>
  </si>
  <si>
    <t xml:space="preserve">Investicijska ulaganja započela su uređenjem Jedinice intenzivne skrbi te Odjela za palijativnu medicinu, za što je Gradski ured za zdravstvo već osigurao sredstva za 2015 - 2017 god. </t>
  </si>
  <si>
    <t xml:space="preserve">Važan stručni cilj Bolnice je što je više moguće ostvariti i proširiti Ugovor s HZZO-om o čemu vodimo brigu na redovitim sastancima uprave Bolnice te mjesečnim sastancima Stručnog vijeća Bolnice i voditelja Odjela, te Upravnog vijeća. </t>
  </si>
  <si>
    <t xml:space="preserve">Strateški cilj je trajni poboljšanje efikasnosti uz postupnu prilagodbu za nove oblike ugovaranja (plaćanje po zdravstvenom ishodu, engl. P4P-pay for performance). DTS-trenutni sustav fakturiranja- tražiti iznimku HZZO-a za dugotrajno zbrinjavanje bolesnika s KRI te kronično kritično bolesnog pacijenta i TBC. </t>
  </si>
  <si>
    <t>DTP-(poliklinički)-podići dijapazon procedura po sustavu bihejvioralne ekonomije i prema potrebama građana.</t>
  </si>
  <si>
    <t xml:space="preserve">Promocija zdravlja u zajednici specifikacijom dodatnih programa te novčanim okvirom za provođenje istih u skladu s fakturiranjem po novom modelu.  </t>
  </si>
  <si>
    <t xml:space="preserve">Plan investicija dijelom prikazan po Odjelima: </t>
  </si>
  <si>
    <t>-kadrovsko usklađivanje Odjela s novom sistematizacijom i povećanim potrebama korisnika, uvođenje sustava telemetrije na dijelu Odjela s posebno vulerabilnim pacijentima (tzv “poluintenzivna”)</t>
  </si>
  <si>
    <t>-FORMIRANJE REGISTRA BOLESNIKA NA KRONIČNOM RESPIRATORU TE PREUZIMANJE LIJEČENJA ZA CIJELU rh, U SURADNJI S Odjelom za respiracijsku insuficijenciju</t>
  </si>
  <si>
    <t xml:space="preserve">Plan investicija prikazan prema potrebama infrastrukture: </t>
  </si>
  <si>
    <t>PROTUPOŽARNA ZAŠTITA I DOJAVA</t>
  </si>
  <si>
    <t>-provjera svih sigurnosnih sustava i izrada plana prema nalazu</t>
  </si>
  <si>
    <t>-provjera i izrada/zanavljanje požarnih izlaza uz edukaciju i provođenje požarnih vježbi (suradnja s GU)</t>
  </si>
  <si>
    <t>TEHNIČKA SLUŽBA</t>
  </si>
  <si>
    <t>-energetska obnova, a posebno kotlovnica</t>
  </si>
  <si>
    <t>-agregat za cijelu Bolnicu</t>
  </si>
  <si>
    <t>-obnova odvodnje prema nalogu vezanom za izdavan je vodopravne dozvole</t>
  </si>
  <si>
    <t>-obnova vodovoda sukladno inspekcijskim nalazima (rok ljeto 2018)</t>
  </si>
  <si>
    <t>MEDICINSKI PLINOVI</t>
  </si>
  <si>
    <t>-provjera centralne kisikane te svih područnih instalacija, izrada plana prema nalazu</t>
  </si>
  <si>
    <t>OPSKRBA ENERGIJOM</t>
  </si>
  <si>
    <t>-provjera svih elektroinstalacija u starom dijelu te izmjena glavnih razvodnih kutija uz provođenje rezervnog napajanja za cijelu Bolnicu</t>
  </si>
  <si>
    <t>MEDICINSKI OTPAD</t>
  </si>
  <si>
    <t>-izrada skladišta sukladno propisima</t>
  </si>
  <si>
    <t>OPSKRBA SLABOM STRUJOM I INTERNETOM</t>
  </si>
  <si>
    <t>-proširenje kapaciteta sukladno potrebama novog BIS-a i telemetrijskih sustava</t>
  </si>
  <si>
    <t>KOMUNIKACIJE</t>
  </si>
  <si>
    <t xml:space="preserve">-formiranje korisničke podrške za dežurni tim </t>
  </si>
  <si>
    <t>-formiranje korisničke podrške u komunikacijskom smislu za palijativnu medicine, u suradnji s partnerima, prvenstv eno Gradom Zagrebom</t>
  </si>
  <si>
    <t>OKOLIŠ</t>
  </si>
  <si>
    <t>-zanavljanje i održavanje zaštićene zone sukladno već izrađenim uputgama nadležnog ureda</t>
  </si>
  <si>
    <t xml:space="preserve">-osiguran siguran prilaz sanitetskim vozilima te pristup za invalide na dnevni i noćni ulaz </t>
  </si>
  <si>
    <t>SIGURNOST</t>
  </si>
  <si>
    <t>-edukacija portirske službe uz kontinuitet nadzora i provođenja mjera zaštite pacijenata i osoblja</t>
  </si>
  <si>
    <t>-plan postupanja u kriznim situacijama, biozaštita i bioterorizam</t>
  </si>
  <si>
    <t>-izrada projekata sigurnih prostora za MDR-TB i XDR-TB</t>
  </si>
  <si>
    <t>ZAŠTITA OD IONIZIRAJUĆEG ZRAČENJA</t>
  </si>
  <si>
    <t xml:space="preserve">-provedba svih mjera predviđenih na godišnjoj razini, praćenje od strane osobe imenovane za zaštitu, uz kontrolu kvalitete, unutarnji nadzor te predviđanje prostora za buduću CT dijagnostiku </t>
  </si>
  <si>
    <t xml:space="preserve">Moderniziran informatički sustav omogućava brzu i efikasnu obradu pacijenata, a time i kvalitetniji proces rada. Kadrovsko restrukturiranje uključuje edukaciju administratora s raspodjelom za rad u sustavu. Programi za e-liste čekanja i e-naručivanje omogućuju brzo i efikasno naručivanje pacijenata na sve dijagnostičke i terapijske usluge Bolnice. Planira se daljnja modernizacija s povećanjem efikasnosti, a posebno izrada e-sustava za uslugu korisnicima palijativne medicine te e-sustava biblioteke za djelatnike bolnice s ciljem stručnog i znanstvenog razvoja. </t>
  </si>
  <si>
    <r>
      <t xml:space="preserve"> 5</t>
    </r>
    <r>
      <rPr>
        <b/>
        <sz val="12"/>
        <color indexed="8"/>
        <rFont val="Times New Roman"/>
        <family val="1"/>
      </rPr>
      <t>.</t>
    </r>
    <r>
      <rPr>
        <b/>
        <u val="single"/>
        <sz val="12"/>
        <color indexed="8"/>
        <rFont val="Times New Roman"/>
        <family val="1"/>
      </rPr>
      <t xml:space="preserve"> Ostalo         </t>
    </r>
  </si>
  <si>
    <t>Planira se kontinuirani doprinos unaprijeđenju zdravstvene zaštite u odnosu na specifičnost položaja specijalnih bolnica. Ovo uključuje rad na stručno-organizacijskom i razvojnom području Bolnice, stručno uzdizanje zdravstvenih radnika kao i radnika iz područja nezdravstvenih djelatnosti, razvoj struke u radnom okruženju Bolnice te stimulaciju svih zaposlenika da prihvaćaju dužnosti i obveze kao članovi strukovnih udruženja i institucija s ciljem napretka Bolnice.</t>
  </si>
  <si>
    <r>
      <t>1.</t>
    </r>
    <r>
      <rPr>
        <sz val="7"/>
        <color indexed="8"/>
        <rFont val="Times New Roman"/>
        <family val="1"/>
      </rPr>
      <t xml:space="preserve">      </t>
    </r>
    <r>
      <rPr>
        <b/>
        <sz val="12"/>
        <color indexed="8"/>
        <rFont val="Times New Roman"/>
        <family val="1"/>
      </rPr>
      <t>Strategija: Poboljšanje efikasnosti kao trajni imperativ</t>
    </r>
    <r>
      <rPr>
        <sz val="12"/>
        <color indexed="8"/>
        <rFont val="Times New Roman"/>
        <family val="1"/>
      </rPr>
      <t xml:space="preserve">. Ustrojavanje Bolnice da postupno postaje sve </t>
    </r>
    <r>
      <rPr>
        <b/>
        <sz val="12"/>
        <color indexed="8"/>
        <rFont val="Times New Roman"/>
        <family val="1"/>
      </rPr>
      <t>efikasnija ali uz stvaranje stvarne vrijednosti za zdravlje pacijenata</t>
    </r>
    <r>
      <rPr>
        <sz val="12"/>
        <color indexed="8"/>
        <rFont val="Times New Roman"/>
        <family val="1"/>
      </rPr>
      <t xml:space="preserve"> (prerasti “štancanje usluga”). Ovo je najvažnija strategija za Bolnicu za 2018, koja će biti praćena tromjesečnom kontrolom. </t>
    </r>
  </si>
  <si>
    <t xml:space="preserve">Sadašnje aktivnosti moraju biti usmjerene na pružanje usluga sukladno ugovorima s HZZO. Svjetski trendovi se kreću u smjeru plaćanja po ostvarenom zdravstvenom ishodu (prof. Porter, Harvard). Optimalizacija poslovanja po sadašnjem modelu treba omogućiti financijsku platformu za ulaganje u centre izvrsnosti te pripremu za buduće poslovanje, uz stvaranje platforme za konkurentnost na tržištu. Uvođenje inovativnih tehnologija ali najprije njihova procjena (racionalizacija) uz posebnu pažnju za područja izvrsnosti. </t>
  </si>
  <si>
    <r>
      <t>2.</t>
    </r>
    <r>
      <rPr>
        <sz val="7"/>
        <color indexed="8"/>
        <rFont val="Times New Roman"/>
        <family val="1"/>
      </rPr>
      <t xml:space="preserve">      </t>
    </r>
    <r>
      <rPr>
        <b/>
        <sz val="12"/>
        <color indexed="8"/>
        <rFont val="Times New Roman"/>
        <family val="1"/>
      </rPr>
      <t>Kadrovska ulaganja</t>
    </r>
    <r>
      <rPr>
        <sz val="12"/>
        <color indexed="8"/>
        <rFont val="Times New Roman"/>
        <family val="1"/>
      </rPr>
      <t xml:space="preserve">. Najvrjedniji resursi Bolnice su ljudi. Moraju znati što se od njih traži (obveze) ali biti zadovoljni i zaštićeni te svjesni da ih uprava podržava. U tom smislu prijedlog je razvoja sustava kolegijalne zaštite (tzv. second victim, prof. Wu, John Hopkins, Baltimore) čija je osnova formiranje malog tima odabranih djelatnika koji imaju poseban afinitet za pomoć. Poznato je da zdravstveni djelatnici lose koriste zdravstvenu zaštitu te će se stimulirati vođenje brige o svom zdravlju u suradnji s gradskim ustanovama. </t>
    </r>
  </si>
  <si>
    <r>
      <t>3.</t>
    </r>
    <r>
      <rPr>
        <b/>
        <sz val="7"/>
        <color indexed="8"/>
        <rFont val="Times New Roman"/>
        <family val="1"/>
      </rPr>
      <t xml:space="preserve">      </t>
    </r>
    <r>
      <rPr>
        <b/>
        <sz val="12"/>
        <color indexed="8"/>
        <rFont val="Times New Roman"/>
        <family val="1"/>
      </rPr>
      <t>Brendiranje i konkurentnost</t>
    </r>
  </si>
  <si>
    <t>Zagreb, 20. prosinca 2017.</t>
  </si>
  <si>
    <t>Prim.dr.sc. Marinko Artuković, dr. med.</t>
  </si>
  <si>
    <r>
      <t xml:space="preserve">      3.</t>
    </r>
    <r>
      <rPr>
        <sz val="7"/>
        <color indexed="8"/>
        <rFont val="Times New Roman"/>
        <family val="1"/>
      </rPr>
      <t xml:space="preserve">      </t>
    </r>
    <r>
      <rPr>
        <sz val="12"/>
        <color indexed="8"/>
        <rFont val="Times New Roman"/>
        <family val="1"/>
      </rPr>
      <t>Plan investicija, investicijskih ulaganja i financijska konsolidacija</t>
    </r>
  </si>
  <si>
    <r>
      <t xml:space="preserve">      4.</t>
    </r>
    <r>
      <rPr>
        <sz val="7"/>
        <color indexed="8"/>
        <rFont val="Times New Roman"/>
        <family val="1"/>
      </rPr>
      <t xml:space="preserve">      </t>
    </r>
    <r>
      <rPr>
        <sz val="12"/>
        <color indexed="8"/>
        <rFont val="Times New Roman"/>
        <family val="1"/>
      </rPr>
      <t>Infrastruktura</t>
    </r>
  </si>
  <si>
    <r>
      <t xml:space="preserve">      5.</t>
    </r>
    <r>
      <rPr>
        <sz val="7"/>
        <color indexed="8"/>
        <rFont val="Times New Roman"/>
        <family val="1"/>
      </rPr>
      <t xml:space="preserve">      </t>
    </r>
    <r>
      <rPr>
        <sz val="12"/>
        <color indexed="8"/>
        <rFont val="Times New Roman"/>
        <family val="1"/>
      </rPr>
      <t>Ostalo</t>
    </r>
  </si>
</sst>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True&quot;;&quot;True&quot;;&quot;False&quot;"/>
    <numFmt numFmtId="166" formatCode="&quot;Uključeno&quot;;&quot;Uključeno&quot;;&quot;Isključeno&quot;"/>
    <numFmt numFmtId="167" formatCode="[$¥€-2]\ #,##0.00_);[Red]\([$€-2]\ #,##0.00\)"/>
    <numFmt numFmtId="168" formatCode="0.000"/>
    <numFmt numFmtId="169" formatCode="[$-41A]d\.\ mmmm\ yyyy\."/>
    <numFmt numFmtId="170" formatCode="#,##0.0"/>
    <numFmt numFmtId="171" formatCode="0.0"/>
  </numFmts>
  <fonts count="57">
    <font>
      <sz val="12"/>
      <color theme="1"/>
      <name val="Times New Roman"/>
      <family val="2"/>
    </font>
    <font>
      <sz val="12"/>
      <color indexed="8"/>
      <name val="Times New Roman"/>
      <family val="2"/>
    </font>
    <font>
      <sz val="10"/>
      <name val="Arial"/>
      <family val="2"/>
    </font>
    <font>
      <b/>
      <sz val="11"/>
      <color indexed="8"/>
      <name val="Calibri"/>
      <family val="2"/>
    </font>
    <font>
      <b/>
      <vertAlign val="superscript"/>
      <sz val="10"/>
      <color indexed="8"/>
      <name val="Calibri"/>
      <family val="2"/>
    </font>
    <font>
      <b/>
      <sz val="11"/>
      <color indexed="18"/>
      <name val="Calibri"/>
      <family val="2"/>
    </font>
    <font>
      <b/>
      <sz val="12"/>
      <color indexed="8"/>
      <name val="Times New Roman"/>
      <family val="1"/>
    </font>
    <font>
      <sz val="7"/>
      <color indexed="8"/>
      <name val="Times New Roman"/>
      <family val="1"/>
    </font>
    <font>
      <b/>
      <u val="single"/>
      <sz val="12"/>
      <color indexed="8"/>
      <name val="Times New Roman"/>
      <family val="1"/>
    </font>
    <font>
      <i/>
      <sz val="12"/>
      <color indexed="8"/>
      <name val="Times New Roman"/>
      <family val="1"/>
    </font>
    <font>
      <b/>
      <sz val="7"/>
      <color indexed="8"/>
      <name val="Times New Roman"/>
      <family val="1"/>
    </font>
    <font>
      <sz val="12"/>
      <color indexed="9"/>
      <name val="Times New Roman"/>
      <family val="2"/>
    </font>
    <font>
      <sz val="12"/>
      <color indexed="17"/>
      <name val="Times New Roman"/>
      <family val="2"/>
    </font>
    <font>
      <b/>
      <sz val="12"/>
      <color indexed="63"/>
      <name val="Times New Roman"/>
      <family val="2"/>
    </font>
    <font>
      <b/>
      <sz val="12"/>
      <color indexed="52"/>
      <name val="Times New Roman"/>
      <family val="2"/>
    </font>
    <font>
      <sz val="12"/>
      <color indexed="2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sz val="12"/>
      <color indexed="52"/>
      <name val="Times New Roman"/>
      <family val="2"/>
    </font>
    <font>
      <b/>
      <sz val="12"/>
      <color indexed="9"/>
      <name val="Times New Roman"/>
      <family val="2"/>
    </font>
    <font>
      <i/>
      <sz val="12"/>
      <color indexed="23"/>
      <name val="Times New Roman"/>
      <family val="2"/>
    </font>
    <font>
      <sz val="12"/>
      <color indexed="10"/>
      <name val="Times New Roman"/>
      <family val="2"/>
    </font>
    <font>
      <sz val="12"/>
      <color indexed="62"/>
      <name val="Times New Roman"/>
      <family val="2"/>
    </font>
    <font>
      <sz val="10"/>
      <color indexed="8"/>
      <name val="Calibri"/>
      <family val="2"/>
    </font>
    <font>
      <sz val="10"/>
      <name val="Calibri"/>
      <family val="2"/>
    </font>
    <font>
      <b/>
      <sz val="10"/>
      <color indexed="8"/>
      <name val="Calibri"/>
      <family val="2"/>
    </font>
    <font>
      <b/>
      <u val="single"/>
      <sz val="10"/>
      <color indexed="8"/>
      <name val="Calibri"/>
      <family val="2"/>
    </font>
    <font>
      <sz val="10"/>
      <color indexed="8"/>
      <name val="Times New Roman"/>
      <family val="1"/>
    </font>
    <font>
      <u val="single"/>
      <sz val="12"/>
      <color indexed="12"/>
      <name val="Times New Roman"/>
      <family val="2"/>
    </font>
    <font>
      <b/>
      <sz val="11"/>
      <color indexed="8"/>
      <name val="Times New Roman"/>
      <family val="1"/>
    </font>
    <font>
      <sz val="12"/>
      <color theme="0"/>
      <name val="Times New Roman"/>
      <family val="2"/>
    </font>
    <font>
      <sz val="12"/>
      <color rgb="FF006100"/>
      <name val="Times New Roman"/>
      <family val="2"/>
    </font>
    <font>
      <u val="single"/>
      <sz val="12"/>
      <color theme="10"/>
      <name val="Times New Roman"/>
      <family val="2"/>
    </font>
    <font>
      <b/>
      <sz val="12"/>
      <color rgb="FF3F3F3F"/>
      <name val="Times New Roman"/>
      <family val="2"/>
    </font>
    <font>
      <b/>
      <sz val="12"/>
      <color rgb="FFFA7D00"/>
      <name val="Times New Roman"/>
      <family val="2"/>
    </font>
    <font>
      <sz val="12"/>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A7D00"/>
      <name val="Times New Roman"/>
      <family val="2"/>
    </font>
    <font>
      <b/>
      <sz val="12"/>
      <color theme="0"/>
      <name val="Times New Roman"/>
      <family val="2"/>
    </font>
    <font>
      <i/>
      <sz val="12"/>
      <color rgb="FF7F7F7F"/>
      <name val="Times New Roman"/>
      <family val="2"/>
    </font>
    <font>
      <sz val="12"/>
      <color rgb="FFFF0000"/>
      <name val="Times New Roman"/>
      <family val="2"/>
    </font>
    <font>
      <b/>
      <sz val="12"/>
      <color theme="1"/>
      <name val="Times New Roman"/>
      <family val="2"/>
    </font>
    <font>
      <sz val="12"/>
      <color rgb="FF3F3F76"/>
      <name val="Times New Roman"/>
      <family val="2"/>
    </font>
    <font>
      <sz val="10"/>
      <color theme="1"/>
      <name val="Calibri"/>
      <family val="2"/>
    </font>
    <font>
      <b/>
      <sz val="10"/>
      <color theme="1"/>
      <name val="Calibri"/>
      <family val="2"/>
    </font>
    <font>
      <b/>
      <u val="single"/>
      <sz val="10"/>
      <color theme="1"/>
      <name val="Calibri"/>
      <family val="2"/>
    </font>
    <font>
      <sz val="10"/>
      <color theme="1"/>
      <name val="Times New Roman"/>
      <family val="1"/>
    </font>
    <font>
      <b/>
      <u val="single"/>
      <sz val="12"/>
      <color theme="1"/>
      <name val="Times New Roman"/>
      <family val="1"/>
    </font>
    <font>
      <b/>
      <sz val="11"/>
      <color theme="1"/>
      <name val="Calibri"/>
      <family val="2"/>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3" tint="0.7999799847602844"/>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20" borderId="1" applyNumberFormat="0" applyFont="0" applyAlignment="0" applyProtection="0"/>
    <xf numFmtId="0" fontId="34" fillId="21" borderId="0" applyNumberFormat="0" applyBorder="0" applyAlignment="0" applyProtection="0"/>
    <xf numFmtId="0" fontId="35"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2" applyNumberFormat="0" applyAlignment="0" applyProtection="0"/>
    <xf numFmtId="0" fontId="37" fillId="28" borderId="3"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2" fillId="0" borderId="0">
      <alignment/>
      <protection/>
    </xf>
    <xf numFmtId="0" fontId="0" fillId="0" borderId="0">
      <alignment/>
      <protection/>
    </xf>
    <xf numFmtId="9" fontId="0" fillId="0" borderId="0" applyFont="0" applyFill="0" applyBorder="0" applyAlignment="0" applyProtection="0"/>
    <xf numFmtId="0" fontId="44" fillId="0" borderId="7" applyNumberFormat="0" applyFill="0" applyAlignment="0" applyProtection="0"/>
    <xf numFmtId="0" fontId="45" fillId="31" borderId="8"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0">
    <xf numFmtId="0" fontId="0" fillId="0" borderId="0" xfId="0" applyAlignment="1">
      <alignment/>
    </xf>
    <xf numFmtId="3" fontId="0" fillId="0" borderId="0" xfId="0" applyNumberFormat="1" applyAlignment="1">
      <alignment/>
    </xf>
    <xf numFmtId="0" fontId="50" fillId="33" borderId="0" xfId="0" applyFont="1" applyFill="1" applyAlignment="1">
      <alignment/>
    </xf>
    <xf numFmtId="0" fontId="27" fillId="0" borderId="0" xfId="51" applyFont="1" applyFill="1" applyBorder="1" applyAlignment="1">
      <alignment horizontal="left"/>
      <protection/>
    </xf>
    <xf numFmtId="0" fontId="50" fillId="0" borderId="0" xfId="0" applyFont="1" applyAlignment="1">
      <alignment/>
    </xf>
    <xf numFmtId="0" fontId="51" fillId="33" borderId="0" xfId="0" applyFont="1" applyFill="1" applyAlignment="1">
      <alignment vertical="center"/>
    </xf>
    <xf numFmtId="0" fontId="51" fillId="33" borderId="0" xfId="0" applyFont="1" applyFill="1" applyBorder="1" applyAlignment="1">
      <alignment vertical="center"/>
    </xf>
    <xf numFmtId="0" fontId="50" fillId="33" borderId="0" xfId="0" applyFont="1" applyFill="1" applyBorder="1" applyAlignment="1">
      <alignment/>
    </xf>
    <xf numFmtId="0" fontId="5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xf>
    <xf numFmtId="3" fontId="50" fillId="33" borderId="10" xfId="0" applyNumberFormat="1" applyFont="1" applyFill="1" applyBorder="1" applyAlignment="1">
      <alignment/>
    </xf>
    <xf numFmtId="0" fontId="50" fillId="33" borderId="10" xfId="0" applyFont="1" applyFill="1" applyBorder="1" applyAlignment="1">
      <alignment vertical="center" wrapText="1"/>
    </xf>
    <xf numFmtId="49" fontId="50" fillId="33" borderId="10" xfId="0" applyNumberFormat="1" applyFont="1" applyFill="1" applyBorder="1" applyAlignment="1">
      <alignment vertical="center" wrapText="1"/>
    </xf>
    <xf numFmtId="2" fontId="0" fillId="0" borderId="0" xfId="0" applyNumberFormat="1" applyAlignment="1">
      <alignment/>
    </xf>
    <xf numFmtId="2" fontId="51" fillId="33" borderId="10" xfId="0" applyNumberFormat="1" applyFont="1" applyFill="1" applyBorder="1" applyAlignment="1">
      <alignment horizontal="center" vertical="center" wrapText="1"/>
    </xf>
    <xf numFmtId="2" fontId="50" fillId="0" borderId="10" xfId="0" applyNumberFormat="1" applyFont="1" applyBorder="1" applyAlignment="1">
      <alignment/>
    </xf>
    <xf numFmtId="0" fontId="51" fillId="33" borderId="10" xfId="0" applyFont="1" applyFill="1" applyBorder="1" applyAlignment="1">
      <alignment horizontal="center" vertical="center" wrapText="1"/>
    </xf>
    <xf numFmtId="1" fontId="0" fillId="0" borderId="10" xfId="0" applyNumberFormat="1" applyBorder="1" applyAlignment="1">
      <alignment horizontal="center"/>
    </xf>
    <xf numFmtId="3" fontId="51" fillId="34" borderId="10" xfId="0" applyNumberFormat="1" applyFont="1" applyFill="1" applyBorder="1" applyAlignment="1">
      <alignment/>
    </xf>
    <xf numFmtId="0" fontId="50" fillId="34" borderId="10" xfId="0" applyFont="1" applyFill="1" applyBorder="1" applyAlignment="1">
      <alignment horizontal="center" vertical="center" wrapText="1"/>
    </xf>
    <xf numFmtId="2" fontId="50" fillId="34" borderId="10" xfId="0" applyNumberFormat="1" applyFont="1" applyFill="1" applyBorder="1" applyAlignment="1">
      <alignment/>
    </xf>
    <xf numFmtId="0" fontId="51" fillId="34" borderId="10" xfId="0" applyFont="1" applyFill="1" applyBorder="1" applyAlignment="1">
      <alignment horizontal="center" vertical="center" wrapText="1"/>
    </xf>
    <xf numFmtId="2" fontId="51" fillId="34" borderId="10" xfId="0" applyNumberFormat="1" applyFont="1" applyFill="1" applyBorder="1" applyAlignment="1">
      <alignment/>
    </xf>
    <xf numFmtId="0" fontId="27" fillId="0" borderId="0" xfId="0" applyFont="1" applyAlignment="1">
      <alignment/>
    </xf>
    <xf numFmtId="0" fontId="50" fillId="33" borderId="10" xfId="0" applyFont="1" applyFill="1" applyBorder="1" applyAlignment="1">
      <alignment vertical="center" wrapText="1"/>
    </xf>
    <xf numFmtId="0" fontId="5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0" fillId="33" borderId="11" xfId="0" applyFont="1" applyFill="1" applyBorder="1" applyAlignment="1">
      <alignment horizontal="center"/>
    </xf>
    <xf numFmtId="3" fontId="50" fillId="33" borderId="11" xfId="0" applyNumberFormat="1" applyFont="1" applyFill="1" applyBorder="1" applyAlignment="1">
      <alignment/>
    </xf>
    <xf numFmtId="3" fontId="51" fillId="33" borderId="11" xfId="0" applyNumberFormat="1" applyFont="1" applyFill="1" applyBorder="1" applyAlignment="1">
      <alignment/>
    </xf>
    <xf numFmtId="0" fontId="0" fillId="33" borderId="0" xfId="0" applyFill="1" applyAlignment="1">
      <alignment/>
    </xf>
    <xf numFmtId="0" fontId="51" fillId="35" borderId="10" xfId="0" applyFont="1" applyFill="1" applyBorder="1" applyAlignment="1">
      <alignment horizontal="center" vertical="center" wrapText="1"/>
    </xf>
    <xf numFmtId="0" fontId="50" fillId="35" borderId="10" xfId="0" applyFont="1" applyFill="1" applyBorder="1" applyAlignment="1">
      <alignment horizontal="center"/>
    </xf>
    <xf numFmtId="0" fontId="52" fillId="35" borderId="10" xfId="0" applyFont="1" applyFill="1" applyBorder="1" applyAlignment="1">
      <alignment horizontal="left" vertical="center" wrapText="1"/>
    </xf>
    <xf numFmtId="3" fontId="50" fillId="35" borderId="10" xfId="0" applyNumberFormat="1" applyFont="1" applyFill="1" applyBorder="1" applyAlignment="1">
      <alignment/>
    </xf>
    <xf numFmtId="3" fontId="51" fillId="35" borderId="10" xfId="0" applyNumberFormat="1" applyFont="1" applyFill="1" applyBorder="1" applyAlignment="1">
      <alignment/>
    </xf>
    <xf numFmtId="0" fontId="52" fillId="35" borderId="10" xfId="0" applyFont="1" applyFill="1" applyBorder="1" applyAlignment="1">
      <alignment horizontal="left" vertical="center"/>
    </xf>
    <xf numFmtId="0" fontId="51" fillId="36" borderId="10" xfId="0" applyFont="1" applyFill="1" applyBorder="1" applyAlignment="1">
      <alignment horizontal="center" vertical="center" wrapText="1"/>
    </xf>
    <xf numFmtId="0" fontId="50" fillId="36" borderId="10" xfId="0" applyFont="1" applyFill="1" applyBorder="1" applyAlignment="1">
      <alignment horizontal="center"/>
    </xf>
    <xf numFmtId="0" fontId="52" fillId="36" borderId="10" xfId="0" applyFont="1" applyFill="1" applyBorder="1" applyAlignment="1">
      <alignment horizontal="left" vertical="center" wrapText="1"/>
    </xf>
    <xf numFmtId="3" fontId="50" fillId="36" borderId="10" xfId="0" applyNumberFormat="1" applyFont="1" applyFill="1" applyBorder="1" applyAlignment="1">
      <alignment/>
    </xf>
    <xf numFmtId="3" fontId="51" fillId="36" borderId="10" xfId="0" applyNumberFormat="1" applyFont="1" applyFill="1" applyBorder="1" applyAlignment="1">
      <alignment/>
    </xf>
    <xf numFmtId="0" fontId="52" fillId="36" borderId="10" xfId="0" applyFont="1" applyFill="1" applyBorder="1" applyAlignment="1">
      <alignment horizontal="left" vertical="center"/>
    </xf>
    <xf numFmtId="0" fontId="51" fillId="3" borderId="10" xfId="0" applyFont="1" applyFill="1" applyBorder="1" applyAlignment="1">
      <alignment horizontal="center" vertical="center" wrapText="1"/>
    </xf>
    <xf numFmtId="0" fontId="50" fillId="3" borderId="10" xfId="0" applyFont="1" applyFill="1" applyBorder="1" applyAlignment="1">
      <alignment horizontal="center"/>
    </xf>
    <xf numFmtId="0" fontId="0" fillId="3" borderId="10" xfId="0" applyFill="1" applyBorder="1" applyAlignment="1">
      <alignment/>
    </xf>
    <xf numFmtId="0" fontId="51" fillId="4" borderId="10" xfId="0" applyFont="1" applyFill="1" applyBorder="1" applyAlignment="1">
      <alignment horizontal="center" vertical="center" wrapText="1"/>
    </xf>
    <xf numFmtId="0" fontId="50" fillId="4" borderId="10" xfId="0" applyFont="1" applyFill="1" applyBorder="1" applyAlignment="1">
      <alignment horizontal="center"/>
    </xf>
    <xf numFmtId="0" fontId="0" fillId="4" borderId="10" xfId="0" applyFill="1" applyBorder="1" applyAlignment="1">
      <alignment/>
    </xf>
    <xf numFmtId="0" fontId="51" fillId="7" borderId="10" xfId="0" applyFont="1" applyFill="1" applyBorder="1" applyAlignment="1">
      <alignment horizontal="center" vertical="center" wrapText="1"/>
    </xf>
    <xf numFmtId="0" fontId="50" fillId="7" borderId="10" xfId="0" applyFont="1" applyFill="1" applyBorder="1" applyAlignment="1">
      <alignment horizontal="center"/>
    </xf>
    <xf numFmtId="0" fontId="0" fillId="7" borderId="10" xfId="0" applyFill="1" applyBorder="1" applyAlignment="1">
      <alignment/>
    </xf>
    <xf numFmtId="3" fontId="50" fillId="3" borderId="10" xfId="0" applyNumberFormat="1" applyFont="1" applyFill="1" applyBorder="1" applyAlignment="1">
      <alignment/>
    </xf>
    <xf numFmtId="3" fontId="50" fillId="4" borderId="10" xfId="0" applyNumberFormat="1" applyFont="1" applyFill="1" applyBorder="1" applyAlignment="1">
      <alignment/>
    </xf>
    <xf numFmtId="3" fontId="50" fillId="7" borderId="10" xfId="0" applyNumberFormat="1" applyFont="1" applyFill="1" applyBorder="1" applyAlignment="1">
      <alignment/>
    </xf>
    <xf numFmtId="3" fontId="51" fillId="3" borderId="10" xfId="0" applyNumberFormat="1" applyFont="1" applyFill="1" applyBorder="1" applyAlignment="1">
      <alignment/>
    </xf>
    <xf numFmtId="3" fontId="51" fillId="4" borderId="10" xfId="0" applyNumberFormat="1" applyFont="1" applyFill="1" applyBorder="1" applyAlignment="1">
      <alignment/>
    </xf>
    <xf numFmtId="3" fontId="51" fillId="7" borderId="10" xfId="0" applyNumberFormat="1" applyFont="1" applyFill="1" applyBorder="1" applyAlignment="1">
      <alignment/>
    </xf>
    <xf numFmtId="3" fontId="0" fillId="33" borderId="0" xfId="0" applyNumberFormat="1" applyFill="1" applyAlignment="1">
      <alignment/>
    </xf>
    <xf numFmtId="0" fontId="51" fillId="11" borderId="10" xfId="0" applyFont="1" applyFill="1" applyBorder="1" applyAlignment="1">
      <alignment vertical="center" wrapText="1"/>
    </xf>
    <xf numFmtId="0" fontId="0" fillId="11" borderId="10" xfId="0" applyFill="1" applyBorder="1" applyAlignment="1">
      <alignment/>
    </xf>
    <xf numFmtId="3" fontId="0" fillId="11" borderId="10" xfId="0" applyNumberFormat="1" applyFill="1" applyBorder="1" applyAlignment="1">
      <alignment/>
    </xf>
    <xf numFmtId="3" fontId="50" fillId="11" borderId="10" xfId="0" applyNumberFormat="1" applyFont="1" applyFill="1" applyBorder="1" applyAlignment="1">
      <alignment/>
    </xf>
    <xf numFmtId="3" fontId="48" fillId="11" borderId="10" xfId="0" applyNumberFormat="1" applyFont="1" applyFill="1" applyBorder="1" applyAlignment="1">
      <alignment/>
    </xf>
    <xf numFmtId="0" fontId="48" fillId="0" borderId="0" xfId="0" applyFont="1" applyAlignment="1">
      <alignment vertical="center"/>
    </xf>
    <xf numFmtId="0" fontId="53" fillId="0" borderId="0" xfId="0" applyFont="1" applyAlignment="1">
      <alignment vertical="center"/>
    </xf>
    <xf numFmtId="0" fontId="47" fillId="0" borderId="0" xfId="0" applyFont="1" applyAlignment="1">
      <alignment vertical="center"/>
    </xf>
    <xf numFmtId="0" fontId="0"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horizontal="left" vertical="center" indent="2"/>
    </xf>
    <xf numFmtId="0" fontId="54" fillId="0" borderId="0" xfId="0" applyFont="1" applyAlignment="1">
      <alignment horizontal="justify" vertical="center"/>
    </xf>
    <xf numFmtId="0" fontId="48" fillId="0" borderId="0" xfId="0" applyFont="1" applyAlignment="1">
      <alignment horizontal="justify" vertical="center"/>
    </xf>
    <xf numFmtId="0" fontId="35" fillId="0" borderId="0" xfId="35" applyAlignment="1">
      <alignment horizontal="justify" vertical="center"/>
    </xf>
    <xf numFmtId="0" fontId="53" fillId="0" borderId="12" xfId="0" applyFont="1" applyBorder="1" applyAlignment="1">
      <alignment vertical="center" wrapText="1"/>
    </xf>
    <xf numFmtId="0" fontId="53" fillId="0" borderId="13" xfId="0" applyFont="1" applyBorder="1" applyAlignment="1">
      <alignment vertical="center" wrapText="1"/>
    </xf>
    <xf numFmtId="0" fontId="53" fillId="0" borderId="14" xfId="0" applyFont="1" applyBorder="1" applyAlignment="1">
      <alignment vertical="center" wrapText="1"/>
    </xf>
    <xf numFmtId="0" fontId="0" fillId="0" borderId="0" xfId="0" applyFont="1" applyAlignment="1">
      <alignment horizontal="left" vertical="center" indent="4"/>
    </xf>
    <xf numFmtId="0" fontId="48" fillId="0" borderId="0" xfId="0" applyFont="1" applyAlignment="1">
      <alignment horizontal="left" vertical="center" indent="4"/>
    </xf>
    <xf numFmtId="0" fontId="0" fillId="0" borderId="0" xfId="0" applyFont="1" applyAlignment="1">
      <alignment horizontal="left" vertical="center" wrapText="1" indent="4"/>
    </xf>
    <xf numFmtId="0" fontId="0" fillId="0" borderId="0" xfId="0" applyFont="1" applyAlignment="1">
      <alignment vertical="center" wrapText="1"/>
    </xf>
    <xf numFmtId="0" fontId="55" fillId="33" borderId="15" xfId="0" applyFont="1" applyFill="1" applyBorder="1" applyAlignment="1">
      <alignment horizontal="left" vertical="center"/>
    </xf>
    <xf numFmtId="0" fontId="51" fillId="34" borderId="10" xfId="0" applyFont="1" applyFill="1" applyBorder="1" applyAlignment="1">
      <alignment vertical="center" wrapText="1"/>
    </xf>
    <xf numFmtId="0" fontId="5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2" fillId="33" borderId="11"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52" fillId="33" borderId="17" xfId="0" applyFont="1" applyFill="1" applyBorder="1" applyAlignment="1">
      <alignment horizontal="left" vertical="center" wrapText="1"/>
    </xf>
    <xf numFmtId="0" fontId="52" fillId="33" borderId="11" xfId="0" applyFont="1" applyFill="1" applyBorder="1" applyAlignment="1">
      <alignment horizontal="left" vertical="center"/>
    </xf>
    <xf numFmtId="0" fontId="52" fillId="33" borderId="16" xfId="0" applyFont="1" applyFill="1" applyBorder="1" applyAlignment="1">
      <alignment horizontal="left" vertical="center"/>
    </xf>
    <xf numFmtId="0" fontId="52" fillId="33" borderId="17" xfId="0" applyFont="1" applyFill="1" applyBorder="1" applyAlignment="1">
      <alignment horizontal="left" vertical="center"/>
    </xf>
    <xf numFmtId="0" fontId="50" fillId="0" borderId="0" xfId="0" applyFont="1" applyAlignment="1">
      <alignment horizontal="center"/>
    </xf>
    <xf numFmtId="0" fontId="27" fillId="0" borderId="0" xfId="0" applyFont="1" applyAlignment="1">
      <alignment horizontal="center"/>
    </xf>
    <xf numFmtId="3" fontId="27" fillId="0" borderId="0" xfId="0" applyNumberFormat="1" applyFont="1" applyAlignment="1">
      <alignment horizontal="center"/>
    </xf>
    <xf numFmtId="0" fontId="51" fillId="33" borderId="10" xfId="0" applyFont="1" applyFill="1" applyBorder="1" applyAlignment="1">
      <alignment vertical="center" wrapText="1"/>
    </xf>
    <xf numFmtId="0" fontId="55" fillId="33" borderId="15" xfId="0" applyFont="1" applyFill="1" applyBorder="1" applyAlignment="1">
      <alignment horizontal="center" vertical="center"/>
    </xf>
    <xf numFmtId="0" fontId="56" fillId="0" borderId="0" xfId="0" applyFont="1" applyAlignment="1">
      <alignment horizontal="center" vertical="center"/>
    </xf>
    <xf numFmtId="0" fontId="0" fillId="0" borderId="0" xfId="0" applyFont="1" applyAlignment="1">
      <alignment horizontal="lef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zagreb.hr/UserDocsImages/zagrebplanciljevi_i_prioriteti_razvoja_do_2020.pdf"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I63"/>
  <sheetViews>
    <sheetView zoomScalePageLayoutView="0" workbookViewId="0" topLeftCell="A1">
      <selection activeCell="K24" sqref="K24"/>
    </sheetView>
  </sheetViews>
  <sheetFormatPr defaultColWidth="9.00390625" defaultRowHeight="15.75"/>
  <cols>
    <col min="3" max="3" width="24.50390625" style="0" customWidth="1"/>
    <col min="5" max="6" width="10.375" style="0" customWidth="1"/>
    <col min="7" max="7" width="9.00390625" style="14" customWidth="1"/>
    <col min="10" max="10" width="9.625" style="0" bestFit="1" customWidth="1"/>
  </cols>
  <sheetData>
    <row r="1" spans="1:6" ht="15.75">
      <c r="A1" s="5" t="s">
        <v>45</v>
      </c>
      <c r="B1" s="2"/>
      <c r="C1" s="2"/>
      <c r="D1" s="2" t="s">
        <v>40</v>
      </c>
      <c r="E1" s="2"/>
      <c r="F1" s="2" t="s">
        <v>63</v>
      </c>
    </row>
    <row r="2" spans="1:6" ht="15.75">
      <c r="A2" s="6" t="s">
        <v>46</v>
      </c>
      <c r="B2" s="7"/>
      <c r="C2" s="7"/>
      <c r="D2" s="2"/>
      <c r="E2" s="4"/>
      <c r="F2" s="4"/>
    </row>
    <row r="3" spans="1:7" ht="15.75">
      <c r="A3" s="82" t="s">
        <v>58</v>
      </c>
      <c r="B3" s="82"/>
      <c r="C3" s="82"/>
      <c r="D3" s="82"/>
      <c r="E3" s="82"/>
      <c r="F3" s="82"/>
      <c r="G3" s="82"/>
    </row>
    <row r="4" spans="1:7" ht="25.5">
      <c r="A4" s="8" t="s">
        <v>34</v>
      </c>
      <c r="B4" s="84" t="s">
        <v>0</v>
      </c>
      <c r="C4" s="84"/>
      <c r="D4" s="8" t="s">
        <v>54</v>
      </c>
      <c r="E4" s="8" t="s">
        <v>55</v>
      </c>
      <c r="F4" s="17" t="s">
        <v>57</v>
      </c>
      <c r="G4" s="15" t="s">
        <v>61</v>
      </c>
    </row>
    <row r="5" spans="1:7" ht="15.75">
      <c r="A5" s="9">
        <v>0</v>
      </c>
      <c r="B5" s="85">
        <v>1</v>
      </c>
      <c r="C5" s="85"/>
      <c r="D5" s="9">
        <v>2</v>
      </c>
      <c r="E5" s="10">
        <v>3</v>
      </c>
      <c r="F5" s="10">
        <v>4</v>
      </c>
      <c r="G5" s="18">
        <v>5</v>
      </c>
    </row>
    <row r="6" spans="1:7" ht="15.75" customHeight="1">
      <c r="A6" s="87" t="s">
        <v>49</v>
      </c>
      <c r="B6" s="88"/>
      <c r="C6" s="88"/>
      <c r="D6" s="88"/>
      <c r="E6" s="88"/>
      <c r="F6" s="88"/>
      <c r="G6" s="89"/>
    </row>
    <row r="7" spans="1:7" ht="15.75">
      <c r="A7" s="9">
        <v>1</v>
      </c>
      <c r="B7" s="86" t="s">
        <v>35</v>
      </c>
      <c r="C7" s="86"/>
      <c r="D7" s="11"/>
      <c r="E7" s="11"/>
      <c r="F7" s="11"/>
      <c r="G7" s="16"/>
    </row>
    <row r="8" spans="1:9" ht="15.75">
      <c r="A8" s="9"/>
      <c r="B8" s="12"/>
      <c r="C8" s="12" t="s">
        <v>1</v>
      </c>
      <c r="D8" s="11">
        <v>30000000</v>
      </c>
      <c r="E8" s="11">
        <v>21373871</v>
      </c>
      <c r="F8" s="11">
        <f>2500000*12</f>
        <v>30000000</v>
      </c>
      <c r="G8" s="16">
        <f>F8/E8*100</f>
        <v>140.35829073732128</v>
      </c>
      <c r="H8" s="4"/>
      <c r="I8" s="4"/>
    </row>
    <row r="9" spans="1:9" ht="30" customHeight="1">
      <c r="A9" s="9"/>
      <c r="B9" s="12"/>
      <c r="C9" s="12" t="s">
        <v>2</v>
      </c>
      <c r="D9" s="11">
        <v>2100000</v>
      </c>
      <c r="E9" s="11">
        <v>2100000</v>
      </c>
      <c r="F9" s="11">
        <v>1900000</v>
      </c>
      <c r="G9" s="16">
        <f aca="true" t="shared" si="0" ref="G9:G19">F9/E9*100</f>
        <v>90.47619047619048</v>
      </c>
      <c r="H9" s="4"/>
      <c r="I9" s="4"/>
    </row>
    <row r="10" spans="1:9" ht="14.25" customHeight="1">
      <c r="A10" s="9"/>
      <c r="B10" s="12"/>
      <c r="C10" s="12" t="s">
        <v>3</v>
      </c>
      <c r="D10" s="11">
        <v>0</v>
      </c>
      <c r="E10" s="11">
        <v>0</v>
      </c>
      <c r="F10" s="11">
        <v>0</v>
      </c>
      <c r="G10" s="16">
        <v>0</v>
      </c>
      <c r="H10" s="4"/>
      <c r="I10" s="4"/>
    </row>
    <row r="11" spans="1:9" ht="23.25" customHeight="1">
      <c r="A11" s="9"/>
      <c r="B11" s="12"/>
      <c r="C11" s="12" t="s">
        <v>50</v>
      </c>
      <c r="D11" s="11">
        <v>0</v>
      </c>
      <c r="E11" s="11">
        <v>0</v>
      </c>
      <c r="F11" s="11">
        <v>0</v>
      </c>
      <c r="G11" s="16">
        <v>0</v>
      </c>
      <c r="H11" s="4"/>
      <c r="I11" s="4"/>
    </row>
    <row r="12" spans="1:9" ht="12.75" customHeight="1">
      <c r="A12" s="9"/>
      <c r="B12" s="12"/>
      <c r="C12" s="13" t="s">
        <v>39</v>
      </c>
      <c r="D12" s="11">
        <v>0</v>
      </c>
      <c r="E12" s="11">
        <v>0</v>
      </c>
      <c r="F12" s="11">
        <v>0</v>
      </c>
      <c r="G12" s="16">
        <v>0</v>
      </c>
      <c r="H12" s="4"/>
      <c r="I12" s="4"/>
    </row>
    <row r="13" spans="1:9" ht="22.5" customHeight="1">
      <c r="A13" s="9">
        <v>2</v>
      </c>
      <c r="B13" s="86" t="s">
        <v>4</v>
      </c>
      <c r="C13" s="86"/>
      <c r="D13" s="11">
        <v>20000</v>
      </c>
      <c r="E13" s="11">
        <v>20000</v>
      </c>
      <c r="F13" s="11">
        <v>20000</v>
      </c>
      <c r="G13" s="16">
        <f t="shared" si="0"/>
        <v>100</v>
      </c>
      <c r="H13" s="4"/>
      <c r="I13" s="4"/>
    </row>
    <row r="14" spans="1:9" ht="15.75">
      <c r="A14" s="9">
        <v>3</v>
      </c>
      <c r="B14" s="86" t="s">
        <v>5</v>
      </c>
      <c r="C14" s="86"/>
      <c r="D14" s="11">
        <v>6000000</v>
      </c>
      <c r="E14" s="11">
        <v>10800000</v>
      </c>
      <c r="F14" s="11">
        <v>8500000</v>
      </c>
      <c r="G14" s="16">
        <f t="shared" si="0"/>
        <v>78.70370370370371</v>
      </c>
      <c r="H14" s="4"/>
      <c r="I14" s="4"/>
    </row>
    <row r="15" spans="1:9" ht="15.75">
      <c r="A15" s="9">
        <v>4</v>
      </c>
      <c r="B15" s="86" t="s">
        <v>6</v>
      </c>
      <c r="C15" s="86"/>
      <c r="D15" s="11">
        <v>650000</v>
      </c>
      <c r="E15" s="11">
        <v>700000</v>
      </c>
      <c r="F15" s="11">
        <v>650000</v>
      </c>
      <c r="G15" s="16">
        <f t="shared" si="0"/>
        <v>92.85714285714286</v>
      </c>
      <c r="H15" s="4"/>
      <c r="I15" s="4"/>
    </row>
    <row r="16" spans="1:9" ht="15.75">
      <c r="A16" s="9">
        <v>5</v>
      </c>
      <c r="B16" s="86" t="s">
        <v>7</v>
      </c>
      <c r="C16" s="86"/>
      <c r="D16" s="11">
        <v>170000</v>
      </c>
      <c r="E16" s="11">
        <v>180000</v>
      </c>
      <c r="F16" s="11">
        <v>170000</v>
      </c>
      <c r="G16" s="16">
        <f t="shared" si="0"/>
        <v>94.44444444444444</v>
      </c>
      <c r="H16" s="4"/>
      <c r="I16" s="4"/>
    </row>
    <row r="17" spans="1:9" ht="15.75">
      <c r="A17" s="9">
        <v>6</v>
      </c>
      <c r="B17" s="86" t="s">
        <v>8</v>
      </c>
      <c r="C17" s="86"/>
      <c r="D17" s="11">
        <v>1500000</v>
      </c>
      <c r="E17" s="11">
        <f>1300000+1392112+461360</f>
        <v>3153472</v>
      </c>
      <c r="F17" s="11">
        <v>1133422</v>
      </c>
      <c r="G17" s="16">
        <f t="shared" si="0"/>
        <v>35.94203468430987</v>
      </c>
      <c r="H17" s="4"/>
      <c r="I17" s="4"/>
    </row>
    <row r="18" spans="1:9" ht="15.75">
      <c r="A18" s="9">
        <v>7</v>
      </c>
      <c r="B18" s="86" t="s">
        <v>9</v>
      </c>
      <c r="C18" s="86"/>
      <c r="D18" s="11">
        <v>0</v>
      </c>
      <c r="E18" s="11">
        <v>0</v>
      </c>
      <c r="F18" s="11">
        <v>0</v>
      </c>
      <c r="G18" s="16">
        <v>0</v>
      </c>
      <c r="H18" s="4"/>
      <c r="I18" s="4"/>
    </row>
    <row r="19" spans="1:9" ht="15.75">
      <c r="A19" s="22"/>
      <c r="B19" s="83" t="s">
        <v>10</v>
      </c>
      <c r="C19" s="83"/>
      <c r="D19" s="19">
        <f>SUM(D8:D18)</f>
        <v>40440000</v>
      </c>
      <c r="E19" s="19">
        <f>SUM(E8:E18)</f>
        <v>38327343</v>
      </c>
      <c r="F19" s="19">
        <f>SUM(F8:F18)</f>
        <v>42373422</v>
      </c>
      <c r="G19" s="23">
        <f t="shared" si="0"/>
        <v>110.55663837694149</v>
      </c>
      <c r="H19" s="4"/>
      <c r="I19" s="4"/>
    </row>
    <row r="20" spans="1:9" ht="17.25" customHeight="1">
      <c r="A20" s="90" t="s">
        <v>36</v>
      </c>
      <c r="B20" s="91"/>
      <c r="C20" s="91"/>
      <c r="D20" s="91"/>
      <c r="E20" s="91"/>
      <c r="F20" s="91"/>
      <c r="G20" s="92"/>
      <c r="H20" s="4"/>
      <c r="I20" s="4"/>
    </row>
    <row r="21" spans="1:9" ht="15.75">
      <c r="A21" s="9">
        <v>1</v>
      </c>
      <c r="B21" s="86" t="s">
        <v>11</v>
      </c>
      <c r="C21" s="86"/>
      <c r="D21" s="11">
        <v>1900000</v>
      </c>
      <c r="E21" s="11">
        <f>1395000/11*12</f>
        <v>1521818.1818181819</v>
      </c>
      <c r="F21" s="11">
        <v>1600000</v>
      </c>
      <c r="G21" s="16">
        <f aca="true" t="shared" si="1" ref="G21:G47">F21/E21*100</f>
        <v>105.13739545997609</v>
      </c>
      <c r="H21" s="4"/>
      <c r="I21" s="4"/>
    </row>
    <row r="22" spans="1:9" ht="15.75">
      <c r="A22" s="9">
        <v>2</v>
      </c>
      <c r="B22" s="86" t="s">
        <v>12</v>
      </c>
      <c r="C22" s="86"/>
      <c r="D22" s="11">
        <v>2200000</v>
      </c>
      <c r="E22" s="11">
        <v>2200000</v>
      </c>
      <c r="F22" s="11">
        <v>2200000</v>
      </c>
      <c r="G22" s="16">
        <f t="shared" si="1"/>
        <v>100</v>
      </c>
      <c r="H22" s="4"/>
      <c r="I22" s="4"/>
    </row>
    <row r="23" spans="1:9" ht="15.75">
      <c r="A23" s="9">
        <v>3</v>
      </c>
      <c r="B23" s="86" t="s">
        <v>13</v>
      </c>
      <c r="C23" s="86"/>
      <c r="D23" s="11">
        <v>40000</v>
      </c>
      <c r="E23" s="11">
        <v>35000</v>
      </c>
      <c r="F23" s="11">
        <v>40000</v>
      </c>
      <c r="G23" s="16">
        <f t="shared" si="1"/>
        <v>114.28571428571428</v>
      </c>
      <c r="H23" s="4"/>
      <c r="I23" s="4"/>
    </row>
    <row r="24" spans="1:9" ht="15.75">
      <c r="A24" s="9">
        <v>4</v>
      </c>
      <c r="B24" s="86" t="s">
        <v>14</v>
      </c>
      <c r="C24" s="86"/>
      <c r="D24" s="11">
        <v>1400000</v>
      </c>
      <c r="E24" s="11">
        <v>1400000</v>
      </c>
      <c r="F24" s="11">
        <v>1378422</v>
      </c>
      <c r="G24" s="16">
        <f t="shared" si="1"/>
        <v>98.4587142857143</v>
      </c>
      <c r="H24" s="4"/>
      <c r="I24" s="4"/>
    </row>
    <row r="25" spans="1:9" ht="15.75">
      <c r="A25" s="9">
        <v>5</v>
      </c>
      <c r="B25" s="86" t="s">
        <v>15</v>
      </c>
      <c r="C25" s="86"/>
      <c r="D25" s="11">
        <v>300000</v>
      </c>
      <c r="E25" s="11">
        <v>300000</v>
      </c>
      <c r="F25" s="11">
        <v>300000</v>
      </c>
      <c r="G25" s="16">
        <f t="shared" si="1"/>
        <v>100</v>
      </c>
      <c r="H25" s="4"/>
      <c r="I25" s="4"/>
    </row>
    <row r="26" spans="1:9" ht="15.75">
      <c r="A26" s="9">
        <v>6</v>
      </c>
      <c r="B26" s="86" t="s">
        <v>16</v>
      </c>
      <c r="C26" s="86"/>
      <c r="D26" s="11">
        <v>150000</v>
      </c>
      <c r="E26" s="11">
        <v>108652.03</v>
      </c>
      <c r="F26" s="11">
        <v>150000</v>
      </c>
      <c r="G26" s="16">
        <f t="shared" si="1"/>
        <v>138.0554049473351</v>
      </c>
      <c r="H26" s="4"/>
      <c r="I26" s="4"/>
    </row>
    <row r="27" spans="1:9" ht="15.75">
      <c r="A27" s="9">
        <v>7</v>
      </c>
      <c r="B27" s="86" t="s">
        <v>17</v>
      </c>
      <c r="C27" s="86"/>
      <c r="D27" s="11">
        <v>80000</v>
      </c>
      <c r="E27" s="11">
        <f>62800/11*12</f>
        <v>68509.09090909091</v>
      </c>
      <c r="F27" s="11">
        <v>80000</v>
      </c>
      <c r="G27" s="16">
        <f t="shared" si="1"/>
        <v>116.7728237791932</v>
      </c>
      <c r="H27" s="4"/>
      <c r="I27" s="4"/>
    </row>
    <row r="28" spans="1:9" ht="15.75">
      <c r="A28" s="9">
        <v>8</v>
      </c>
      <c r="B28" s="86" t="s">
        <v>18</v>
      </c>
      <c r="C28" s="86"/>
      <c r="D28" s="11">
        <v>300000</v>
      </c>
      <c r="E28" s="11">
        <v>135000</v>
      </c>
      <c r="F28" s="11">
        <v>300000</v>
      </c>
      <c r="G28" s="16">
        <f t="shared" si="1"/>
        <v>222.22222222222223</v>
      </c>
      <c r="H28" s="4"/>
      <c r="I28" s="4"/>
    </row>
    <row r="29" spans="1:9" ht="15.75">
      <c r="A29" s="9">
        <v>9</v>
      </c>
      <c r="B29" s="86" t="s">
        <v>19</v>
      </c>
      <c r="C29" s="86"/>
      <c r="D29" s="11">
        <v>450000</v>
      </c>
      <c r="E29" s="11">
        <v>450000</v>
      </c>
      <c r="F29" s="11">
        <v>450000</v>
      </c>
      <c r="G29" s="16">
        <f t="shared" si="1"/>
        <v>100</v>
      </c>
      <c r="H29" s="4"/>
      <c r="I29" s="4"/>
    </row>
    <row r="30" spans="1:9" ht="15.75">
      <c r="A30" s="9">
        <v>10</v>
      </c>
      <c r="B30" s="86" t="s">
        <v>20</v>
      </c>
      <c r="C30" s="86"/>
      <c r="D30" s="11">
        <v>50000</v>
      </c>
      <c r="E30" s="11">
        <v>5000</v>
      </c>
      <c r="F30" s="11">
        <v>50000</v>
      </c>
      <c r="G30" s="16">
        <f t="shared" si="1"/>
        <v>1000</v>
      </c>
      <c r="H30" s="4"/>
      <c r="I30" s="4"/>
    </row>
    <row r="31" spans="1:9" ht="15.75">
      <c r="A31" s="9">
        <v>11</v>
      </c>
      <c r="B31" s="86" t="s">
        <v>21</v>
      </c>
      <c r="C31" s="86"/>
      <c r="D31" s="11">
        <v>55000</v>
      </c>
      <c r="E31" s="11">
        <v>55000</v>
      </c>
      <c r="F31" s="11">
        <v>55000</v>
      </c>
      <c r="G31" s="16">
        <f t="shared" si="1"/>
        <v>100</v>
      </c>
      <c r="H31" s="4"/>
      <c r="I31" s="4"/>
    </row>
    <row r="32" spans="1:9" ht="15.75">
      <c r="A32" s="9">
        <v>12</v>
      </c>
      <c r="B32" s="86" t="s">
        <v>22</v>
      </c>
      <c r="C32" s="86"/>
      <c r="D32" s="11">
        <v>900000</v>
      </c>
      <c r="E32" s="11">
        <v>800000</v>
      </c>
      <c r="F32" s="11">
        <v>1200000</v>
      </c>
      <c r="G32" s="16">
        <f t="shared" si="1"/>
        <v>150</v>
      </c>
      <c r="H32" s="4"/>
      <c r="I32" s="4"/>
    </row>
    <row r="33" spans="1:9" ht="15.75">
      <c r="A33" s="9">
        <v>13</v>
      </c>
      <c r="B33" s="86" t="s">
        <v>37</v>
      </c>
      <c r="C33" s="86"/>
      <c r="D33" s="11">
        <v>750000</v>
      </c>
      <c r="E33" s="11">
        <v>220000</v>
      </c>
      <c r="F33" s="11">
        <v>320000</v>
      </c>
      <c r="G33" s="16">
        <f t="shared" si="1"/>
        <v>145.45454545454547</v>
      </c>
      <c r="H33" s="4"/>
      <c r="I33" s="4"/>
    </row>
    <row r="34" spans="1:9" ht="15.75">
      <c r="A34" s="9">
        <v>14</v>
      </c>
      <c r="B34" s="86" t="s">
        <v>23</v>
      </c>
      <c r="C34" s="86"/>
      <c r="D34" s="11">
        <v>1500000</v>
      </c>
      <c r="E34" s="11">
        <v>2120000</v>
      </c>
      <c r="F34" s="11">
        <v>2150000</v>
      </c>
      <c r="G34" s="16">
        <f t="shared" si="1"/>
        <v>101.41509433962264</v>
      </c>
      <c r="H34" s="4"/>
      <c r="I34" s="4"/>
    </row>
    <row r="35" spans="1:9" ht="15.75">
      <c r="A35" s="20"/>
      <c r="B35" s="83" t="s">
        <v>24</v>
      </c>
      <c r="C35" s="83"/>
      <c r="D35" s="19">
        <f>SUM(D21:D34)</f>
        <v>10075000</v>
      </c>
      <c r="E35" s="19">
        <f>SUM(E21:E34)</f>
        <v>9418979.302727273</v>
      </c>
      <c r="F35" s="19">
        <f>SUM(F21:F34)</f>
        <v>10273422</v>
      </c>
      <c r="G35" s="21">
        <f t="shared" si="1"/>
        <v>109.07149989198217</v>
      </c>
      <c r="H35" s="4"/>
      <c r="I35" s="4"/>
    </row>
    <row r="36" spans="1:9" ht="15.75">
      <c r="A36" s="9">
        <v>15</v>
      </c>
      <c r="B36" s="86" t="s">
        <v>25</v>
      </c>
      <c r="C36" s="86"/>
      <c r="D36" s="11">
        <v>17400000</v>
      </c>
      <c r="E36" s="11">
        <v>17250000</v>
      </c>
      <c r="F36" s="11">
        <v>17350000</v>
      </c>
      <c r="G36" s="16">
        <f t="shared" si="1"/>
        <v>100.57971014492753</v>
      </c>
      <c r="H36" s="4"/>
      <c r="I36" s="4"/>
    </row>
    <row r="37" spans="1:9" ht="15.75">
      <c r="A37" s="9">
        <v>16</v>
      </c>
      <c r="B37" s="86" t="s">
        <v>51</v>
      </c>
      <c r="C37" s="86"/>
      <c r="D37" s="11">
        <v>350000</v>
      </c>
      <c r="E37" s="11">
        <v>600000</v>
      </c>
      <c r="F37" s="11">
        <v>650000</v>
      </c>
      <c r="G37" s="16">
        <f t="shared" si="1"/>
        <v>108.33333333333333</v>
      </c>
      <c r="H37" s="4"/>
      <c r="I37" s="4"/>
    </row>
    <row r="38" spans="1:9" ht="15.75">
      <c r="A38" s="9">
        <v>17</v>
      </c>
      <c r="B38" s="86" t="s">
        <v>26</v>
      </c>
      <c r="C38" s="86"/>
      <c r="D38" s="11">
        <v>2900000</v>
      </c>
      <c r="E38" s="11">
        <v>2730000</v>
      </c>
      <c r="F38" s="11">
        <v>2800000</v>
      </c>
      <c r="G38" s="16">
        <f t="shared" si="1"/>
        <v>102.56410256410255</v>
      </c>
      <c r="H38" s="4"/>
      <c r="I38" s="4"/>
    </row>
    <row r="39" spans="1:9" ht="15.75">
      <c r="A39" s="9">
        <v>18</v>
      </c>
      <c r="B39" s="86" t="s">
        <v>27</v>
      </c>
      <c r="C39" s="86"/>
      <c r="D39" s="11">
        <v>850000</v>
      </c>
      <c r="E39" s="11">
        <f>686000/11*12</f>
        <v>748363.6363636364</v>
      </c>
      <c r="F39" s="11">
        <v>750000</v>
      </c>
      <c r="G39" s="16">
        <f t="shared" si="1"/>
        <v>100.21865889212829</v>
      </c>
      <c r="H39" s="4"/>
      <c r="I39" s="4"/>
    </row>
    <row r="40" spans="1:9" ht="15.75">
      <c r="A40" s="9">
        <v>19</v>
      </c>
      <c r="B40" s="86" t="s">
        <v>52</v>
      </c>
      <c r="C40" s="86"/>
      <c r="D40" s="11">
        <v>100000</v>
      </c>
      <c r="E40" s="11">
        <v>180000</v>
      </c>
      <c r="F40" s="11">
        <v>200000</v>
      </c>
      <c r="G40" s="16">
        <f t="shared" si="1"/>
        <v>111.11111111111111</v>
      </c>
      <c r="H40" s="4"/>
      <c r="I40" s="4"/>
    </row>
    <row r="41" spans="1:9" ht="15.75">
      <c r="A41" s="20"/>
      <c r="B41" s="83" t="s">
        <v>38</v>
      </c>
      <c r="C41" s="83"/>
      <c r="D41" s="19">
        <f>SUM(D36:D40)</f>
        <v>21600000</v>
      </c>
      <c r="E41" s="19">
        <f>SUM(E36:E40)</f>
        <v>21508363.636363637</v>
      </c>
      <c r="F41" s="19">
        <f>SUM(F36:F40)</f>
        <v>21750000</v>
      </c>
      <c r="G41" s="21">
        <f t="shared" si="1"/>
        <v>101.12345303306958</v>
      </c>
      <c r="H41" s="4"/>
      <c r="I41" s="4"/>
    </row>
    <row r="42" spans="1:9" ht="15.75">
      <c r="A42" s="9">
        <v>20</v>
      </c>
      <c r="B42" s="86" t="s">
        <v>28</v>
      </c>
      <c r="C42" s="86"/>
      <c r="D42" s="11">
        <v>30000</v>
      </c>
      <c r="E42" s="11">
        <v>100000</v>
      </c>
      <c r="F42" s="11">
        <v>150000</v>
      </c>
      <c r="G42" s="16">
        <f t="shared" si="1"/>
        <v>150</v>
      </c>
      <c r="H42" s="4"/>
      <c r="I42" s="4"/>
    </row>
    <row r="43" spans="1:9" ht="15.75">
      <c r="A43" s="9">
        <v>21</v>
      </c>
      <c r="B43" s="86" t="s">
        <v>29</v>
      </c>
      <c r="C43" s="86"/>
      <c r="D43" s="11">
        <v>8615000</v>
      </c>
      <c r="E43" s="11">
        <v>7100000</v>
      </c>
      <c r="F43" s="11">
        <v>10000000</v>
      </c>
      <c r="G43" s="16">
        <f t="shared" si="1"/>
        <v>140.8450704225352</v>
      </c>
      <c r="H43" s="4"/>
      <c r="I43" s="4"/>
    </row>
    <row r="44" spans="1:9" ht="15.75">
      <c r="A44" s="9">
        <v>22</v>
      </c>
      <c r="B44" s="86" t="s">
        <v>30</v>
      </c>
      <c r="C44" s="86"/>
      <c r="D44" s="11">
        <v>120000</v>
      </c>
      <c r="E44" s="11">
        <v>200000</v>
      </c>
      <c r="F44" s="11">
        <v>200000</v>
      </c>
      <c r="G44" s="16">
        <f t="shared" si="1"/>
        <v>100</v>
      </c>
      <c r="H44" s="4"/>
      <c r="I44" s="4"/>
    </row>
    <row r="45" spans="1:9" ht="15.75">
      <c r="A45" s="9">
        <v>23</v>
      </c>
      <c r="B45" s="86" t="s">
        <v>31</v>
      </c>
      <c r="C45" s="86"/>
      <c r="D45" s="11">
        <v>0</v>
      </c>
      <c r="E45" s="11">
        <v>0</v>
      </c>
      <c r="F45" s="11">
        <v>0</v>
      </c>
      <c r="G45" s="16">
        <v>0</v>
      </c>
      <c r="H45" s="4"/>
      <c r="I45" s="4"/>
    </row>
    <row r="46" spans="1:9" ht="15.75">
      <c r="A46" s="9">
        <v>24</v>
      </c>
      <c r="B46" s="86" t="s">
        <v>32</v>
      </c>
      <c r="C46" s="86"/>
      <c r="D46" s="11">
        <v>0</v>
      </c>
      <c r="E46" s="11">
        <v>0</v>
      </c>
      <c r="F46" s="11">
        <v>0</v>
      </c>
      <c r="G46" s="16">
        <v>0</v>
      </c>
      <c r="H46" s="4"/>
      <c r="I46" s="4"/>
    </row>
    <row r="47" spans="1:9" ht="15.75">
      <c r="A47" s="20"/>
      <c r="B47" s="83" t="s">
        <v>33</v>
      </c>
      <c r="C47" s="83"/>
      <c r="D47" s="19">
        <f>D41+D35+D42+D43+D44</f>
        <v>40440000</v>
      </c>
      <c r="E47" s="19">
        <f>E35+E41+E42+E43+E44</f>
        <v>38327342.93909091</v>
      </c>
      <c r="F47" s="19">
        <f>F35+F41+F42+F43+F44</f>
        <v>42373422</v>
      </c>
      <c r="G47" s="21">
        <f t="shared" si="1"/>
        <v>110.55663855263602</v>
      </c>
      <c r="H47" s="4"/>
      <c r="I47" s="4"/>
    </row>
    <row r="48" spans="5:6" ht="15.75">
      <c r="E48" s="1"/>
      <c r="F48" s="1"/>
    </row>
    <row r="49" ht="15.75">
      <c r="A49" s="4" t="s">
        <v>56</v>
      </c>
    </row>
    <row r="50" ht="15.75">
      <c r="A50" s="4" t="s">
        <v>62</v>
      </c>
    </row>
    <row r="51" ht="15.75">
      <c r="A51" s="24" t="s">
        <v>59</v>
      </c>
    </row>
    <row r="52" ht="15.75">
      <c r="A52" s="24" t="s">
        <v>60</v>
      </c>
    </row>
    <row r="53" ht="15.75">
      <c r="A53" s="24"/>
    </row>
    <row r="54" ht="15.75">
      <c r="A54" s="24"/>
    </row>
    <row r="55" ht="15.75">
      <c r="A55" s="24"/>
    </row>
    <row r="56" ht="15.75">
      <c r="A56" s="24"/>
    </row>
    <row r="57" ht="15.75">
      <c r="A57" s="24"/>
    </row>
    <row r="58" ht="15.75">
      <c r="A58" s="24"/>
    </row>
    <row r="59" ht="15.75">
      <c r="A59" s="24"/>
    </row>
    <row r="61" spans="1:7" ht="15.75">
      <c r="A61" s="3" t="s">
        <v>41</v>
      </c>
      <c r="B61" s="93" t="s">
        <v>47</v>
      </c>
      <c r="C61" s="93"/>
      <c r="D61" s="94" t="s">
        <v>42</v>
      </c>
      <c r="E61" s="94"/>
      <c r="F61" s="94"/>
      <c r="G61" s="94"/>
    </row>
    <row r="62" spans="1:7" ht="15.75">
      <c r="A62" s="3" t="s">
        <v>48</v>
      </c>
      <c r="B62" s="4"/>
      <c r="C62" s="4"/>
      <c r="D62" s="95" t="s">
        <v>43</v>
      </c>
      <c r="E62" s="95"/>
      <c r="F62" s="95"/>
      <c r="G62" s="95"/>
    </row>
    <row r="63" spans="2:7" ht="15.75">
      <c r="B63" s="4"/>
      <c r="C63" s="93" t="s">
        <v>53</v>
      </c>
      <c r="D63" s="93"/>
      <c r="E63" s="93"/>
      <c r="F63" s="93"/>
      <c r="G63" s="93"/>
    </row>
  </sheetData>
  <sheetProtection/>
  <mergeCells count="44">
    <mergeCell ref="B61:C61"/>
    <mergeCell ref="D61:G61"/>
    <mergeCell ref="D62:G62"/>
    <mergeCell ref="C63:G63"/>
    <mergeCell ref="B44:C44"/>
    <mergeCell ref="B45:C45"/>
    <mergeCell ref="B46:C46"/>
    <mergeCell ref="B47:C47"/>
    <mergeCell ref="A6:G6"/>
    <mergeCell ref="A20:G20"/>
    <mergeCell ref="B38:C38"/>
    <mergeCell ref="B39:C39"/>
    <mergeCell ref="B40:C40"/>
    <mergeCell ref="B41:C41"/>
    <mergeCell ref="B26:C26"/>
    <mergeCell ref="B27:C27"/>
    <mergeCell ref="B28:C28"/>
    <mergeCell ref="B29:C29"/>
    <mergeCell ref="B42:C42"/>
    <mergeCell ref="B43:C43"/>
    <mergeCell ref="B32:C32"/>
    <mergeCell ref="B33:C33"/>
    <mergeCell ref="B34:C34"/>
    <mergeCell ref="B35:C35"/>
    <mergeCell ref="B36:C36"/>
    <mergeCell ref="B37:C37"/>
    <mergeCell ref="B18:C18"/>
    <mergeCell ref="B30:C30"/>
    <mergeCell ref="B31:C31"/>
    <mergeCell ref="B21:C21"/>
    <mergeCell ref="B22:C22"/>
    <mergeCell ref="B23:C23"/>
    <mergeCell ref="B24:C24"/>
    <mergeCell ref="B25:C25"/>
    <mergeCell ref="A3:G3"/>
    <mergeCell ref="B19:C19"/>
    <mergeCell ref="B4:C4"/>
    <mergeCell ref="B5:C5"/>
    <mergeCell ref="B7:C7"/>
    <mergeCell ref="B13:C13"/>
    <mergeCell ref="B14:C14"/>
    <mergeCell ref="B15:C15"/>
    <mergeCell ref="B16:C16"/>
    <mergeCell ref="B17:C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tint="0.39998000860214233"/>
  </sheetPr>
  <dimension ref="A1:J53"/>
  <sheetViews>
    <sheetView zoomScalePageLayoutView="0" workbookViewId="0" topLeftCell="A1">
      <selection activeCell="P44" sqref="P44"/>
    </sheetView>
  </sheetViews>
  <sheetFormatPr defaultColWidth="9.00390625" defaultRowHeight="15.75"/>
  <cols>
    <col min="3" max="3" width="26.375" style="0" customWidth="1"/>
    <col min="7" max="7" width="11.25390625" style="0" customWidth="1"/>
    <col min="8" max="8" width="9.875" style="0" bestFit="1" customWidth="1"/>
    <col min="10" max="10" width="8.625" style="0" customWidth="1"/>
  </cols>
  <sheetData>
    <row r="1" spans="1:8" ht="15.75">
      <c r="A1" s="5" t="s">
        <v>45</v>
      </c>
      <c r="B1" s="2"/>
      <c r="C1" s="2"/>
      <c r="D1" s="2"/>
      <c r="E1" s="2"/>
      <c r="F1" s="2"/>
      <c r="H1" t="s">
        <v>69</v>
      </c>
    </row>
    <row r="2" spans="1:6" ht="15.75">
      <c r="A2" s="6" t="s">
        <v>46</v>
      </c>
      <c r="B2" s="7"/>
      <c r="C2" s="7"/>
      <c r="D2" s="4"/>
      <c r="E2" s="4"/>
      <c r="F2" s="4"/>
    </row>
    <row r="3" spans="1:10" ht="15.75">
      <c r="A3" s="97" t="s">
        <v>64</v>
      </c>
      <c r="B3" s="97"/>
      <c r="C3" s="97"/>
      <c r="D3" s="97"/>
      <c r="E3" s="97"/>
      <c r="F3" s="97"/>
      <c r="G3" s="97"/>
      <c r="H3" s="97"/>
      <c r="I3" s="97"/>
      <c r="J3" s="97"/>
    </row>
    <row r="4" spans="1:10" ht="76.5">
      <c r="A4" s="26" t="s">
        <v>34</v>
      </c>
      <c r="B4" s="84" t="s">
        <v>0</v>
      </c>
      <c r="C4" s="84"/>
      <c r="D4" s="28" t="s">
        <v>57</v>
      </c>
      <c r="E4" s="33" t="s">
        <v>65</v>
      </c>
      <c r="F4" s="39" t="s">
        <v>66</v>
      </c>
      <c r="G4" s="45" t="s">
        <v>67</v>
      </c>
      <c r="H4" s="48" t="s">
        <v>68</v>
      </c>
      <c r="I4" s="51" t="s">
        <v>44</v>
      </c>
      <c r="J4" s="61" t="s">
        <v>70</v>
      </c>
    </row>
    <row r="5" spans="1:10" ht="15.75">
      <c r="A5" s="27">
        <v>0</v>
      </c>
      <c r="B5" s="85">
        <v>1</v>
      </c>
      <c r="C5" s="85"/>
      <c r="D5" s="29">
        <v>3</v>
      </c>
      <c r="E5" s="34">
        <v>4</v>
      </c>
      <c r="F5" s="40">
        <v>5</v>
      </c>
      <c r="G5" s="46">
        <v>6</v>
      </c>
      <c r="H5" s="49">
        <v>7</v>
      </c>
      <c r="I5" s="52">
        <v>8</v>
      </c>
      <c r="J5" s="62"/>
    </row>
    <row r="6" spans="1:10" ht="15.75" customHeight="1">
      <c r="A6" s="87" t="s">
        <v>49</v>
      </c>
      <c r="B6" s="88"/>
      <c r="C6" s="88"/>
      <c r="D6" s="88"/>
      <c r="E6" s="35"/>
      <c r="F6" s="41"/>
      <c r="G6" s="47"/>
      <c r="H6" s="50"/>
      <c r="I6" s="53"/>
      <c r="J6" s="62"/>
    </row>
    <row r="7" spans="1:10" ht="15.75" customHeight="1">
      <c r="A7" s="27">
        <v>1</v>
      </c>
      <c r="B7" s="86" t="s">
        <v>35</v>
      </c>
      <c r="C7" s="86"/>
      <c r="D7" s="30"/>
      <c r="E7" s="36"/>
      <c r="F7" s="42"/>
      <c r="G7" s="47"/>
      <c r="H7" s="50"/>
      <c r="I7" s="53"/>
      <c r="J7" s="62"/>
    </row>
    <row r="8" spans="1:10" ht="18.75" customHeight="1">
      <c r="A8" s="27"/>
      <c r="B8" s="25"/>
      <c r="C8" s="25" t="s">
        <v>1</v>
      </c>
      <c r="D8" s="30">
        <f>2500000*12</f>
        <v>30000000</v>
      </c>
      <c r="E8" s="36">
        <v>30000000</v>
      </c>
      <c r="F8" s="42"/>
      <c r="G8" s="54"/>
      <c r="H8" s="55"/>
      <c r="I8" s="56"/>
      <c r="J8" s="64">
        <v>1</v>
      </c>
    </row>
    <row r="9" spans="1:10" ht="21" customHeight="1">
      <c r="A9" s="27"/>
      <c r="B9" s="25"/>
      <c r="C9" s="25" t="s">
        <v>2</v>
      </c>
      <c r="D9" s="30">
        <v>1900000</v>
      </c>
      <c r="E9" s="36">
        <v>671422</v>
      </c>
      <c r="F9" s="42">
        <v>303000</v>
      </c>
      <c r="G9" s="54">
        <v>925578</v>
      </c>
      <c r="H9" s="55">
        <v>0</v>
      </c>
      <c r="I9" s="56">
        <v>0</v>
      </c>
      <c r="J9" s="64">
        <v>1</v>
      </c>
    </row>
    <row r="10" spans="1:10" ht="21.75" customHeight="1">
      <c r="A10" s="27"/>
      <c r="B10" s="25"/>
      <c r="C10" s="25" t="s">
        <v>3</v>
      </c>
      <c r="D10" s="30">
        <v>0</v>
      </c>
      <c r="E10" s="36">
        <v>0</v>
      </c>
      <c r="F10" s="42">
        <v>0</v>
      </c>
      <c r="G10" s="54">
        <v>0</v>
      </c>
      <c r="H10" s="55">
        <v>0</v>
      </c>
      <c r="I10" s="56">
        <v>0</v>
      </c>
      <c r="J10" s="64"/>
    </row>
    <row r="11" spans="1:10" ht="21.75" customHeight="1">
      <c r="A11" s="27"/>
      <c r="B11" s="25"/>
      <c r="C11" s="25" t="s">
        <v>50</v>
      </c>
      <c r="D11" s="30">
        <v>0</v>
      </c>
      <c r="E11" s="36">
        <v>0</v>
      </c>
      <c r="F11" s="42">
        <v>0</v>
      </c>
      <c r="G11" s="54">
        <v>0</v>
      </c>
      <c r="H11" s="55">
        <v>0</v>
      </c>
      <c r="I11" s="56">
        <v>0</v>
      </c>
      <c r="J11" s="64"/>
    </row>
    <row r="12" spans="1:10" ht="22.5" customHeight="1">
      <c r="A12" s="27"/>
      <c r="B12" s="25"/>
      <c r="C12" s="13" t="s">
        <v>39</v>
      </c>
      <c r="D12" s="30">
        <v>0</v>
      </c>
      <c r="E12" s="36">
        <v>0</v>
      </c>
      <c r="F12" s="42">
        <v>0</v>
      </c>
      <c r="G12" s="54">
        <v>0</v>
      </c>
      <c r="H12" s="55">
        <v>0</v>
      </c>
      <c r="I12" s="56">
        <v>0</v>
      </c>
      <c r="J12" s="64"/>
    </row>
    <row r="13" spans="1:10" ht="26.25" customHeight="1">
      <c r="A13" s="27">
        <v>2</v>
      </c>
      <c r="B13" s="86" t="s">
        <v>4</v>
      </c>
      <c r="C13" s="86"/>
      <c r="D13" s="30">
        <v>20000</v>
      </c>
      <c r="E13" s="36">
        <v>0</v>
      </c>
      <c r="F13" s="42">
        <v>0</v>
      </c>
      <c r="G13" s="54">
        <v>20000</v>
      </c>
      <c r="H13" s="55">
        <v>0</v>
      </c>
      <c r="I13" s="56">
        <v>0</v>
      </c>
      <c r="J13" s="64">
        <v>2</v>
      </c>
    </row>
    <row r="14" spans="1:10" ht="15.75" customHeight="1">
      <c r="A14" s="27">
        <v>3</v>
      </c>
      <c r="B14" s="86" t="s">
        <v>5</v>
      </c>
      <c r="C14" s="86"/>
      <c r="D14" s="30">
        <v>8500000</v>
      </c>
      <c r="E14" s="36"/>
      <c r="F14" s="42"/>
      <c r="G14" s="54"/>
      <c r="H14" s="55">
        <v>8500000</v>
      </c>
      <c r="I14" s="56"/>
      <c r="J14" s="64">
        <v>3</v>
      </c>
    </row>
    <row r="15" spans="1:10" ht="15.75" customHeight="1">
      <c r="A15" s="27">
        <v>4</v>
      </c>
      <c r="B15" s="86" t="s">
        <v>6</v>
      </c>
      <c r="C15" s="86"/>
      <c r="D15" s="30">
        <v>650000</v>
      </c>
      <c r="E15" s="36"/>
      <c r="F15" s="42"/>
      <c r="G15" s="54">
        <v>7422</v>
      </c>
      <c r="H15" s="55">
        <v>519578</v>
      </c>
      <c r="I15" s="56">
        <v>123000</v>
      </c>
      <c r="J15" s="64">
        <v>2</v>
      </c>
    </row>
    <row r="16" spans="1:10" ht="15.75" customHeight="1">
      <c r="A16" s="27">
        <v>5</v>
      </c>
      <c r="B16" s="86" t="s">
        <v>7</v>
      </c>
      <c r="C16" s="86"/>
      <c r="D16" s="30">
        <v>170000</v>
      </c>
      <c r="E16" s="36"/>
      <c r="F16" s="42"/>
      <c r="G16" s="54"/>
      <c r="H16" s="55">
        <v>170000</v>
      </c>
      <c r="I16" s="56"/>
      <c r="J16" s="64">
        <v>1</v>
      </c>
    </row>
    <row r="17" spans="1:10" ht="15.75" customHeight="1">
      <c r="A17" s="27">
        <v>6</v>
      </c>
      <c r="B17" s="86" t="s">
        <v>8</v>
      </c>
      <c r="C17" s="86"/>
      <c r="D17" s="30">
        <v>1133422</v>
      </c>
      <c r="E17" s="36"/>
      <c r="F17" s="42"/>
      <c r="G17" s="54"/>
      <c r="H17" s="55">
        <v>1133422</v>
      </c>
      <c r="I17" s="56"/>
      <c r="J17" s="64">
        <v>2</v>
      </c>
    </row>
    <row r="18" spans="1:10" ht="15.75" customHeight="1">
      <c r="A18" s="27">
        <v>7</v>
      </c>
      <c r="B18" s="86" t="s">
        <v>9</v>
      </c>
      <c r="C18" s="86"/>
      <c r="D18" s="30">
        <v>0</v>
      </c>
      <c r="E18" s="36"/>
      <c r="F18" s="42"/>
      <c r="G18" s="54"/>
      <c r="H18" s="55"/>
      <c r="I18" s="56"/>
      <c r="J18" s="63"/>
    </row>
    <row r="19" spans="1:10" ht="15.75" customHeight="1">
      <c r="A19" s="26"/>
      <c r="B19" s="96" t="s">
        <v>10</v>
      </c>
      <c r="C19" s="96"/>
      <c r="D19" s="31">
        <f>SUM(D8:D18)</f>
        <v>42373422</v>
      </c>
      <c r="E19" s="37">
        <f>SUM(E7:E18)</f>
        <v>30671422</v>
      </c>
      <c r="F19" s="43">
        <f>SUM(F7:F18)</f>
        <v>303000</v>
      </c>
      <c r="G19" s="57">
        <f>SUM(G8:G18)</f>
        <v>953000</v>
      </c>
      <c r="H19" s="58">
        <f>SUM(H9:H18)</f>
        <v>10323000</v>
      </c>
      <c r="I19" s="59">
        <f>SUM(I9:I18)</f>
        <v>123000</v>
      </c>
      <c r="J19" s="65"/>
    </row>
    <row r="20" spans="1:10" ht="15.75">
      <c r="A20" s="90" t="s">
        <v>36</v>
      </c>
      <c r="B20" s="91"/>
      <c r="C20" s="91"/>
      <c r="D20" s="91"/>
      <c r="E20" s="38"/>
      <c r="F20" s="44"/>
      <c r="G20" s="47"/>
      <c r="H20" s="50"/>
      <c r="I20" s="53"/>
      <c r="J20" s="63"/>
    </row>
    <row r="21" spans="1:10" ht="15.75">
      <c r="A21" s="27">
        <v>1</v>
      </c>
      <c r="B21" s="86" t="s">
        <v>11</v>
      </c>
      <c r="C21" s="86"/>
      <c r="D21" s="30">
        <v>1600000</v>
      </c>
      <c r="E21" s="36">
        <v>1600000</v>
      </c>
      <c r="F21" s="42">
        <v>0</v>
      </c>
      <c r="G21" s="54">
        <v>0</v>
      </c>
      <c r="H21" s="55">
        <v>0</v>
      </c>
      <c r="I21" s="56">
        <v>0</v>
      </c>
      <c r="J21" s="64"/>
    </row>
    <row r="22" spans="1:10" ht="15.75" customHeight="1">
      <c r="A22" s="27">
        <v>2</v>
      </c>
      <c r="B22" s="86" t="s">
        <v>12</v>
      </c>
      <c r="C22" s="86"/>
      <c r="D22" s="30">
        <v>2200000</v>
      </c>
      <c r="E22" s="36">
        <v>2200000</v>
      </c>
      <c r="F22" s="42">
        <v>0</v>
      </c>
      <c r="G22" s="54">
        <v>0</v>
      </c>
      <c r="H22" s="55">
        <v>0</v>
      </c>
      <c r="I22" s="56">
        <v>0</v>
      </c>
      <c r="J22" s="64"/>
    </row>
    <row r="23" spans="1:10" ht="15.75" customHeight="1">
      <c r="A23" s="27">
        <v>3</v>
      </c>
      <c r="B23" s="86" t="s">
        <v>13</v>
      </c>
      <c r="C23" s="86"/>
      <c r="D23" s="30">
        <v>40000</v>
      </c>
      <c r="E23" s="36">
        <v>40000</v>
      </c>
      <c r="F23" s="42">
        <v>0</v>
      </c>
      <c r="G23" s="54">
        <v>0</v>
      </c>
      <c r="H23" s="55">
        <v>0</v>
      </c>
      <c r="I23" s="56">
        <v>0</v>
      </c>
      <c r="J23" s="64"/>
    </row>
    <row r="24" spans="1:10" ht="15.75" customHeight="1">
      <c r="A24" s="27">
        <v>4</v>
      </c>
      <c r="B24" s="86" t="s">
        <v>14</v>
      </c>
      <c r="C24" s="86"/>
      <c r="D24" s="30">
        <v>1378422</v>
      </c>
      <c r="E24" s="36">
        <v>1378422</v>
      </c>
      <c r="F24" s="42">
        <v>0</v>
      </c>
      <c r="G24" s="54">
        <v>0</v>
      </c>
      <c r="H24" s="55">
        <v>0</v>
      </c>
      <c r="I24" s="56">
        <v>0</v>
      </c>
      <c r="J24" s="64"/>
    </row>
    <row r="25" spans="1:10" ht="15.75" customHeight="1">
      <c r="A25" s="27">
        <v>5</v>
      </c>
      <c r="B25" s="86" t="s">
        <v>15</v>
      </c>
      <c r="C25" s="86"/>
      <c r="D25" s="30">
        <v>300000</v>
      </c>
      <c r="E25" s="36">
        <v>300000</v>
      </c>
      <c r="F25" s="42">
        <v>0</v>
      </c>
      <c r="G25" s="54">
        <v>0</v>
      </c>
      <c r="H25" s="55">
        <v>0</v>
      </c>
      <c r="I25" s="56">
        <v>0</v>
      </c>
      <c r="J25" s="64"/>
    </row>
    <row r="26" spans="1:10" ht="15.75" customHeight="1">
      <c r="A26" s="27">
        <v>6</v>
      </c>
      <c r="B26" s="86" t="s">
        <v>16</v>
      </c>
      <c r="C26" s="86"/>
      <c r="D26" s="30">
        <v>150000</v>
      </c>
      <c r="E26" s="36">
        <v>110000</v>
      </c>
      <c r="F26" s="42">
        <v>10000</v>
      </c>
      <c r="G26" s="54">
        <v>10000</v>
      </c>
      <c r="H26" s="55">
        <v>10000</v>
      </c>
      <c r="I26" s="56">
        <v>10000</v>
      </c>
      <c r="J26" s="64"/>
    </row>
    <row r="27" spans="1:10" ht="15.75" customHeight="1">
      <c r="A27" s="27">
        <v>7</v>
      </c>
      <c r="B27" s="86" t="s">
        <v>17</v>
      </c>
      <c r="C27" s="86"/>
      <c r="D27" s="30">
        <v>80000</v>
      </c>
      <c r="E27" s="36">
        <v>60000</v>
      </c>
      <c r="F27" s="42">
        <v>5000</v>
      </c>
      <c r="G27" s="54">
        <v>5000</v>
      </c>
      <c r="H27" s="55">
        <v>5000</v>
      </c>
      <c r="I27" s="56">
        <v>5000</v>
      </c>
      <c r="J27" s="64"/>
    </row>
    <row r="28" spans="1:10" ht="15.75" customHeight="1">
      <c r="A28" s="27">
        <v>8</v>
      </c>
      <c r="B28" s="86" t="s">
        <v>18</v>
      </c>
      <c r="C28" s="86"/>
      <c r="D28" s="30">
        <v>300000</v>
      </c>
      <c r="E28" s="36">
        <v>260000</v>
      </c>
      <c r="F28" s="42">
        <v>10000</v>
      </c>
      <c r="G28" s="54">
        <v>10000</v>
      </c>
      <c r="H28" s="55">
        <v>10000</v>
      </c>
      <c r="I28" s="56">
        <v>10000</v>
      </c>
      <c r="J28" s="64"/>
    </row>
    <row r="29" spans="1:10" ht="15.75" customHeight="1">
      <c r="A29" s="27">
        <v>9</v>
      </c>
      <c r="B29" s="86" t="s">
        <v>19</v>
      </c>
      <c r="C29" s="86"/>
      <c r="D29" s="30">
        <v>450000</v>
      </c>
      <c r="E29" s="36">
        <v>370000</v>
      </c>
      <c r="F29" s="42">
        <v>20000</v>
      </c>
      <c r="G29" s="54">
        <v>20000</v>
      </c>
      <c r="H29" s="55">
        <v>20000</v>
      </c>
      <c r="I29" s="56">
        <v>20000</v>
      </c>
      <c r="J29" s="64"/>
    </row>
    <row r="30" spans="1:10" ht="15.75" customHeight="1">
      <c r="A30" s="27">
        <v>10</v>
      </c>
      <c r="B30" s="86" t="s">
        <v>20</v>
      </c>
      <c r="C30" s="86"/>
      <c r="D30" s="30">
        <v>50000</v>
      </c>
      <c r="E30" s="36">
        <v>42000</v>
      </c>
      <c r="F30" s="42">
        <v>2000</v>
      </c>
      <c r="G30" s="54">
        <v>2000</v>
      </c>
      <c r="H30" s="55">
        <v>2000</v>
      </c>
      <c r="I30" s="56">
        <v>2000</v>
      </c>
      <c r="J30" s="64"/>
    </row>
    <row r="31" spans="1:10" ht="15.75" customHeight="1">
      <c r="A31" s="27">
        <v>11</v>
      </c>
      <c r="B31" s="86" t="s">
        <v>21</v>
      </c>
      <c r="C31" s="86"/>
      <c r="D31" s="30">
        <v>55000</v>
      </c>
      <c r="E31" s="36">
        <v>51000</v>
      </c>
      <c r="F31" s="42">
        <v>1000</v>
      </c>
      <c r="G31" s="54">
        <v>1000</v>
      </c>
      <c r="H31" s="55">
        <v>1000</v>
      </c>
      <c r="I31" s="56">
        <v>1000</v>
      </c>
      <c r="J31" s="64"/>
    </row>
    <row r="32" spans="1:10" ht="15.75" customHeight="1">
      <c r="A32" s="27">
        <v>12</v>
      </c>
      <c r="B32" s="86" t="s">
        <v>22</v>
      </c>
      <c r="C32" s="86"/>
      <c r="D32" s="30">
        <v>1200000</v>
      </c>
      <c r="E32" s="36">
        <v>100000</v>
      </c>
      <c r="F32" s="42">
        <v>50000</v>
      </c>
      <c r="G32" s="54">
        <v>300000</v>
      </c>
      <c r="H32" s="55">
        <v>700000</v>
      </c>
      <c r="I32" s="56">
        <v>50000</v>
      </c>
      <c r="J32" s="64"/>
    </row>
    <row r="33" spans="1:10" ht="15.75" customHeight="1">
      <c r="A33" s="27">
        <v>13</v>
      </c>
      <c r="B33" s="86" t="s">
        <v>37</v>
      </c>
      <c r="C33" s="86"/>
      <c r="D33" s="30">
        <v>320000</v>
      </c>
      <c r="E33" s="36">
        <v>320000</v>
      </c>
      <c r="F33" s="42">
        <v>0</v>
      </c>
      <c r="G33" s="54">
        <v>0</v>
      </c>
      <c r="H33" s="55">
        <v>0</v>
      </c>
      <c r="I33" s="56">
        <v>0</v>
      </c>
      <c r="J33" s="64"/>
    </row>
    <row r="34" spans="1:10" ht="15.75" customHeight="1">
      <c r="A34" s="27">
        <v>14</v>
      </c>
      <c r="B34" s="86" t="s">
        <v>23</v>
      </c>
      <c r="C34" s="86"/>
      <c r="D34" s="30">
        <v>2150000</v>
      </c>
      <c r="E34" s="36">
        <v>1940000</v>
      </c>
      <c r="F34" s="42">
        <v>100000</v>
      </c>
      <c r="G34" s="54">
        <v>50000</v>
      </c>
      <c r="H34" s="55">
        <v>50000</v>
      </c>
      <c r="I34" s="56">
        <v>10000</v>
      </c>
      <c r="J34" s="64"/>
    </row>
    <row r="35" spans="1:10" ht="15.75" customHeight="1">
      <c r="A35" s="27"/>
      <c r="B35" s="96" t="s">
        <v>24</v>
      </c>
      <c r="C35" s="96"/>
      <c r="D35" s="31">
        <f aca="true" t="shared" si="0" ref="D35:I35">SUM(D21:D34)</f>
        <v>10273422</v>
      </c>
      <c r="E35" s="37">
        <f t="shared" si="0"/>
        <v>8771422</v>
      </c>
      <c r="F35" s="43">
        <f t="shared" si="0"/>
        <v>198000</v>
      </c>
      <c r="G35" s="57">
        <f t="shared" si="0"/>
        <v>398000</v>
      </c>
      <c r="H35" s="58">
        <f t="shared" si="0"/>
        <v>798000</v>
      </c>
      <c r="I35" s="59">
        <f t="shared" si="0"/>
        <v>108000</v>
      </c>
      <c r="J35" s="64"/>
    </row>
    <row r="36" spans="1:10" ht="15.75">
      <c r="A36" s="27">
        <v>15</v>
      </c>
      <c r="B36" s="86" t="s">
        <v>25</v>
      </c>
      <c r="C36" s="86"/>
      <c r="D36" s="30">
        <v>17350000</v>
      </c>
      <c r="E36" s="36">
        <v>17350000</v>
      </c>
      <c r="F36" s="42">
        <v>0</v>
      </c>
      <c r="G36" s="54">
        <v>0</v>
      </c>
      <c r="H36" s="55">
        <v>0</v>
      </c>
      <c r="I36" s="56">
        <v>0</v>
      </c>
      <c r="J36" s="63"/>
    </row>
    <row r="37" spans="1:10" ht="15.75" customHeight="1">
      <c r="A37" s="27">
        <v>16</v>
      </c>
      <c r="B37" s="86" t="s">
        <v>51</v>
      </c>
      <c r="C37" s="86"/>
      <c r="D37" s="30">
        <v>650000</v>
      </c>
      <c r="E37" s="36">
        <v>650000</v>
      </c>
      <c r="F37" s="42">
        <v>0</v>
      </c>
      <c r="G37" s="54">
        <v>0</v>
      </c>
      <c r="H37" s="55">
        <v>0</v>
      </c>
      <c r="I37" s="56">
        <v>0</v>
      </c>
      <c r="J37" s="63"/>
    </row>
    <row r="38" spans="1:10" ht="15.75" customHeight="1">
      <c r="A38" s="27">
        <v>17</v>
      </c>
      <c r="B38" s="86" t="s">
        <v>26</v>
      </c>
      <c r="C38" s="86"/>
      <c r="D38" s="30">
        <v>2800000</v>
      </c>
      <c r="E38" s="36">
        <v>2800000</v>
      </c>
      <c r="F38" s="42">
        <v>0</v>
      </c>
      <c r="G38" s="54">
        <v>0</v>
      </c>
      <c r="H38" s="55">
        <v>0</v>
      </c>
      <c r="I38" s="56">
        <v>0</v>
      </c>
      <c r="J38" s="63"/>
    </row>
    <row r="39" spans="1:10" ht="15.75" customHeight="1">
      <c r="A39" s="27">
        <v>18</v>
      </c>
      <c r="B39" s="86" t="s">
        <v>27</v>
      </c>
      <c r="C39" s="86"/>
      <c r="D39" s="30">
        <v>750000</v>
      </c>
      <c r="E39" s="36">
        <v>750000</v>
      </c>
      <c r="F39" s="42">
        <v>0</v>
      </c>
      <c r="G39" s="54">
        <v>0</v>
      </c>
      <c r="H39" s="55">
        <v>0</v>
      </c>
      <c r="I39" s="56">
        <v>0</v>
      </c>
      <c r="J39" s="63"/>
    </row>
    <row r="40" spans="1:10" ht="15.75" customHeight="1">
      <c r="A40" s="27">
        <v>19</v>
      </c>
      <c r="B40" s="86" t="s">
        <v>52</v>
      </c>
      <c r="C40" s="86"/>
      <c r="D40" s="30">
        <v>200000</v>
      </c>
      <c r="E40" s="36">
        <v>20000</v>
      </c>
      <c r="F40" s="42">
        <v>100000</v>
      </c>
      <c r="G40" s="54">
        <v>50000</v>
      </c>
      <c r="H40" s="55">
        <v>20000</v>
      </c>
      <c r="I40" s="56">
        <v>10000</v>
      </c>
      <c r="J40" s="63"/>
    </row>
    <row r="41" spans="1:10" ht="15.75" customHeight="1">
      <c r="A41" s="27"/>
      <c r="B41" s="96" t="s">
        <v>38</v>
      </c>
      <c r="C41" s="96"/>
      <c r="D41" s="31">
        <f aca="true" t="shared" si="1" ref="D41:I41">SUM(D36:D40)</f>
        <v>21750000</v>
      </c>
      <c r="E41" s="37">
        <f t="shared" si="1"/>
        <v>21570000</v>
      </c>
      <c r="F41" s="43">
        <f t="shared" si="1"/>
        <v>100000</v>
      </c>
      <c r="G41" s="57">
        <f t="shared" si="1"/>
        <v>50000</v>
      </c>
      <c r="H41" s="58">
        <f t="shared" si="1"/>
        <v>20000</v>
      </c>
      <c r="I41" s="59">
        <f t="shared" si="1"/>
        <v>10000</v>
      </c>
      <c r="J41" s="63"/>
    </row>
    <row r="42" spans="1:10" ht="15.75" customHeight="1">
      <c r="A42" s="27">
        <v>20</v>
      </c>
      <c r="B42" s="86" t="s">
        <v>28</v>
      </c>
      <c r="C42" s="86"/>
      <c r="D42" s="30">
        <v>150000</v>
      </c>
      <c r="E42" s="36">
        <v>130000</v>
      </c>
      <c r="F42" s="42">
        <v>5000</v>
      </c>
      <c r="G42" s="54">
        <v>5000</v>
      </c>
      <c r="H42" s="55">
        <v>5000</v>
      </c>
      <c r="I42" s="56">
        <v>5000</v>
      </c>
      <c r="J42" s="63"/>
    </row>
    <row r="43" spans="1:10" ht="15.75" customHeight="1">
      <c r="A43" s="27">
        <v>21</v>
      </c>
      <c r="B43" s="86" t="s">
        <v>29</v>
      </c>
      <c r="C43" s="86"/>
      <c r="D43" s="30">
        <v>10000000</v>
      </c>
      <c r="E43" s="36">
        <v>0</v>
      </c>
      <c r="F43" s="42">
        <v>0</v>
      </c>
      <c r="G43" s="54">
        <v>500000</v>
      </c>
      <c r="H43" s="55">
        <v>9500000</v>
      </c>
      <c r="I43" s="56">
        <v>0</v>
      </c>
      <c r="J43" s="63"/>
    </row>
    <row r="44" spans="1:10" ht="15.75" customHeight="1">
      <c r="A44" s="27">
        <v>22</v>
      </c>
      <c r="B44" s="86" t="s">
        <v>30</v>
      </c>
      <c r="C44" s="86"/>
      <c r="D44" s="30">
        <v>200000</v>
      </c>
      <c r="E44" s="36">
        <v>200000</v>
      </c>
      <c r="F44" s="42">
        <v>0</v>
      </c>
      <c r="G44" s="54">
        <v>0</v>
      </c>
      <c r="H44" s="55">
        <v>0</v>
      </c>
      <c r="I44" s="56">
        <v>0</v>
      </c>
      <c r="J44" s="63"/>
    </row>
    <row r="45" spans="1:10" ht="15.75" customHeight="1">
      <c r="A45" s="27">
        <v>23</v>
      </c>
      <c r="B45" s="86" t="s">
        <v>31</v>
      </c>
      <c r="C45" s="86"/>
      <c r="D45" s="30">
        <v>0</v>
      </c>
      <c r="E45" s="36">
        <v>0</v>
      </c>
      <c r="F45" s="42">
        <v>0</v>
      </c>
      <c r="G45" s="54">
        <v>0</v>
      </c>
      <c r="H45" s="55">
        <v>0</v>
      </c>
      <c r="I45" s="56">
        <v>0</v>
      </c>
      <c r="J45" s="63"/>
    </row>
    <row r="46" spans="1:10" ht="15.75" customHeight="1">
      <c r="A46" s="27">
        <v>24</v>
      </c>
      <c r="B46" s="86" t="s">
        <v>32</v>
      </c>
      <c r="C46" s="86"/>
      <c r="D46" s="30">
        <v>0</v>
      </c>
      <c r="E46" s="36">
        <v>0</v>
      </c>
      <c r="F46" s="42">
        <v>0</v>
      </c>
      <c r="G46" s="54">
        <v>0</v>
      </c>
      <c r="H46" s="55">
        <v>0</v>
      </c>
      <c r="I46" s="56">
        <v>0</v>
      </c>
      <c r="J46" s="63"/>
    </row>
    <row r="47" spans="1:10" ht="15.75" customHeight="1">
      <c r="A47" s="27"/>
      <c r="B47" s="96" t="s">
        <v>33</v>
      </c>
      <c r="C47" s="96"/>
      <c r="D47" s="31">
        <f>D35+D41+D42+D43+D44</f>
        <v>42373422</v>
      </c>
      <c r="E47" s="37">
        <f>E35+E41+E42+E44</f>
        <v>30671422</v>
      </c>
      <c r="F47" s="43">
        <f>F35+F41+F42</f>
        <v>303000</v>
      </c>
      <c r="G47" s="57">
        <f>G35+G41+G42+G43</f>
        <v>953000</v>
      </c>
      <c r="H47" s="58">
        <f>H35+H41+H42+H43</f>
        <v>10323000</v>
      </c>
      <c r="I47" s="59">
        <f>I35+I41+I42</f>
        <v>123000</v>
      </c>
      <c r="J47" s="63"/>
    </row>
    <row r="48" spans="1:10" ht="15.75">
      <c r="A48" s="62" t="s">
        <v>70</v>
      </c>
      <c r="B48" s="62"/>
      <c r="C48" s="62"/>
      <c r="D48" s="62"/>
      <c r="E48" s="62">
        <v>1</v>
      </c>
      <c r="F48" s="62">
        <v>1</v>
      </c>
      <c r="G48" s="62">
        <v>2.3</v>
      </c>
      <c r="H48" s="62">
        <v>2.3</v>
      </c>
      <c r="I48" s="62">
        <v>2</v>
      </c>
      <c r="J48" s="62"/>
    </row>
    <row r="49" spans="1:9" ht="15.75">
      <c r="A49" s="32"/>
      <c r="B49" s="32"/>
      <c r="C49" s="32"/>
      <c r="D49" s="32"/>
      <c r="E49" s="32"/>
      <c r="F49" s="32"/>
      <c r="G49" s="60"/>
      <c r="H49" s="60"/>
      <c r="I49" s="32"/>
    </row>
    <row r="50" spans="1:9" ht="15.75">
      <c r="A50" s="32"/>
      <c r="B50" s="32"/>
      <c r="C50" s="32"/>
      <c r="D50" s="32"/>
      <c r="E50" s="32"/>
      <c r="F50" s="32"/>
      <c r="G50" s="32"/>
      <c r="H50" s="32"/>
      <c r="I50" s="32"/>
    </row>
    <row r="51" spans="1:9" ht="15.75">
      <c r="A51" s="32"/>
      <c r="B51" s="32"/>
      <c r="C51" s="32"/>
      <c r="D51" s="32"/>
      <c r="E51" s="32"/>
      <c r="F51" s="32"/>
      <c r="G51" s="32"/>
      <c r="H51" s="60"/>
      <c r="I51" s="32"/>
    </row>
    <row r="52" spans="1:9" ht="15.75">
      <c r="A52" s="32"/>
      <c r="B52" s="32"/>
      <c r="C52" s="32"/>
      <c r="D52" s="32"/>
      <c r="E52" s="32"/>
      <c r="F52" s="32"/>
      <c r="G52" s="32"/>
      <c r="H52" s="32"/>
      <c r="I52" s="32"/>
    </row>
    <row r="53" spans="1:9" ht="15.75">
      <c r="A53" s="32"/>
      <c r="B53" s="32"/>
      <c r="C53" s="32"/>
      <c r="D53" s="32"/>
      <c r="E53" s="32"/>
      <c r="F53" s="32"/>
      <c r="G53" s="32"/>
      <c r="H53" s="32"/>
      <c r="I53" s="32"/>
    </row>
  </sheetData>
  <sheetProtection/>
  <mergeCells count="40">
    <mergeCell ref="A3:J3"/>
    <mergeCell ref="B38:C38"/>
    <mergeCell ref="B39:C39"/>
    <mergeCell ref="B40:C40"/>
    <mergeCell ref="B41:C41"/>
    <mergeCell ref="B42:C42"/>
    <mergeCell ref="B36:C36"/>
    <mergeCell ref="B37:C37"/>
    <mergeCell ref="B44:C44"/>
    <mergeCell ref="B45:C45"/>
    <mergeCell ref="B46:C46"/>
    <mergeCell ref="B47:C47"/>
    <mergeCell ref="B27:C27"/>
    <mergeCell ref="B28:C28"/>
    <mergeCell ref="B29:C29"/>
    <mergeCell ref="B30:C30"/>
    <mergeCell ref="B31:C31"/>
    <mergeCell ref="B43:C43"/>
    <mergeCell ref="B32:C32"/>
    <mergeCell ref="B33:C33"/>
    <mergeCell ref="B34:C34"/>
    <mergeCell ref="B35:C35"/>
    <mergeCell ref="B21:C21"/>
    <mergeCell ref="B22:C22"/>
    <mergeCell ref="B23:C23"/>
    <mergeCell ref="B24:C24"/>
    <mergeCell ref="B25:C25"/>
    <mergeCell ref="B26:C26"/>
    <mergeCell ref="B15:C15"/>
    <mergeCell ref="B16:C16"/>
    <mergeCell ref="B17:C17"/>
    <mergeCell ref="B18:C18"/>
    <mergeCell ref="B19:C19"/>
    <mergeCell ref="A20:D20"/>
    <mergeCell ref="B4:C4"/>
    <mergeCell ref="B5:C5"/>
    <mergeCell ref="A6:D6"/>
    <mergeCell ref="B7:C7"/>
    <mergeCell ref="B13:C13"/>
    <mergeCell ref="B14:C14"/>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A197"/>
  <sheetViews>
    <sheetView tabSelected="1" zoomScalePageLayoutView="0" workbookViewId="0" topLeftCell="A112">
      <selection activeCell="A107" sqref="A107"/>
    </sheetView>
  </sheetViews>
  <sheetFormatPr defaultColWidth="9.00390625" defaultRowHeight="15.75"/>
  <cols>
    <col min="1" max="1" width="88.25390625" style="0" customWidth="1"/>
  </cols>
  <sheetData>
    <row r="1" ht="19.5" customHeight="1">
      <c r="A1" s="66" t="s">
        <v>71</v>
      </c>
    </row>
    <row r="2" ht="19.5" customHeight="1">
      <c r="A2" s="68"/>
    </row>
    <row r="3" ht="19.5" customHeight="1">
      <c r="A3" s="69"/>
    </row>
    <row r="4" ht="19.5" customHeight="1">
      <c r="A4" s="69"/>
    </row>
    <row r="5" ht="19.5" customHeight="1">
      <c r="A5" s="98" t="s">
        <v>72</v>
      </c>
    </row>
    <row r="6" ht="19.5" customHeight="1">
      <c r="A6" s="70"/>
    </row>
    <row r="7" ht="19.5" customHeight="1">
      <c r="A7" s="66"/>
    </row>
    <row r="8" ht="19.5" customHeight="1">
      <c r="A8" s="71" t="s">
        <v>73</v>
      </c>
    </row>
    <row r="9" ht="19.5" customHeight="1">
      <c r="A9" s="71" t="s">
        <v>74</v>
      </c>
    </row>
    <row r="10" ht="19.5" customHeight="1">
      <c r="A10" s="70" t="s">
        <v>192</v>
      </c>
    </row>
    <row r="11" ht="19.5" customHeight="1">
      <c r="A11" s="70" t="s">
        <v>193</v>
      </c>
    </row>
    <row r="12" ht="19.5" customHeight="1">
      <c r="A12" s="70" t="s">
        <v>194</v>
      </c>
    </row>
    <row r="13" ht="19.5" customHeight="1">
      <c r="A13" s="70"/>
    </row>
    <row r="14" ht="19.5" customHeight="1">
      <c r="A14" s="70"/>
    </row>
    <row r="15" ht="19.5" customHeight="1">
      <c r="A15" s="72" t="s">
        <v>75</v>
      </c>
    </row>
    <row r="16" ht="19.5" customHeight="1">
      <c r="A16" s="73" t="s">
        <v>76</v>
      </c>
    </row>
    <row r="17" ht="19.5" customHeight="1">
      <c r="A17" s="73" t="s">
        <v>77</v>
      </c>
    </row>
    <row r="18" ht="19.5" customHeight="1">
      <c r="A18" s="73"/>
    </row>
    <row r="19" ht="72" customHeight="1">
      <c r="A19" s="70" t="s">
        <v>78</v>
      </c>
    </row>
    <row r="20" ht="19.5" customHeight="1">
      <c r="A20" s="70"/>
    </row>
    <row r="21" ht="19.5" customHeight="1">
      <c r="A21" s="70"/>
    </row>
    <row r="22" ht="19.5" customHeight="1">
      <c r="A22" s="70" t="s">
        <v>79</v>
      </c>
    </row>
    <row r="23" ht="19.5" customHeight="1">
      <c r="A23" s="73"/>
    </row>
    <row r="24" ht="19.5" customHeight="1">
      <c r="A24" s="70" t="s">
        <v>80</v>
      </c>
    </row>
    <row r="25" ht="19.5" customHeight="1">
      <c r="A25" s="73"/>
    </row>
    <row r="26" ht="19.5" customHeight="1">
      <c r="A26" s="73"/>
    </row>
    <row r="27" ht="30.75" customHeight="1">
      <c r="A27" s="70" t="s">
        <v>81</v>
      </c>
    </row>
    <row r="28" ht="29.25" customHeight="1">
      <c r="A28" s="70" t="s">
        <v>82</v>
      </c>
    </row>
    <row r="29" ht="32.25" customHeight="1">
      <c r="A29" s="70" t="s">
        <v>83</v>
      </c>
    </row>
    <row r="30" ht="19.5" customHeight="1">
      <c r="A30" s="70" t="s">
        <v>84</v>
      </c>
    </row>
    <row r="31" ht="19.5" customHeight="1">
      <c r="A31" s="70" t="s">
        <v>85</v>
      </c>
    </row>
    <row r="32" ht="30" customHeight="1">
      <c r="A32" s="70" t="s">
        <v>86</v>
      </c>
    </row>
    <row r="33" ht="19.5" customHeight="1">
      <c r="A33" s="70" t="s">
        <v>87</v>
      </c>
    </row>
    <row r="34" ht="19.5" customHeight="1">
      <c r="A34" s="70" t="s">
        <v>88</v>
      </c>
    </row>
    <row r="35" ht="19.5" customHeight="1">
      <c r="A35" s="70" t="s">
        <v>89</v>
      </c>
    </row>
    <row r="36" ht="36.75" customHeight="1">
      <c r="A36" s="99" t="s">
        <v>90</v>
      </c>
    </row>
    <row r="37" ht="19.5" customHeight="1">
      <c r="A37" s="70"/>
    </row>
    <row r="38" ht="19.5" customHeight="1">
      <c r="A38" s="70"/>
    </row>
    <row r="39" ht="19.5" customHeight="1">
      <c r="A39" s="70" t="s">
        <v>91</v>
      </c>
    </row>
    <row r="40" ht="34.5" customHeight="1">
      <c r="A40" s="74" t="s">
        <v>92</v>
      </c>
    </row>
    <row r="41" ht="19.5" customHeight="1">
      <c r="A41" s="70" t="s">
        <v>93</v>
      </c>
    </row>
    <row r="42" ht="33" customHeight="1">
      <c r="A42" s="70" t="s">
        <v>94</v>
      </c>
    </row>
    <row r="43" ht="30.75" customHeight="1">
      <c r="A43" s="70" t="s">
        <v>95</v>
      </c>
    </row>
    <row r="44" ht="19.5" customHeight="1">
      <c r="A44" s="70" t="s">
        <v>96</v>
      </c>
    </row>
    <row r="45" ht="19.5" customHeight="1" thickBot="1">
      <c r="A45" s="70"/>
    </row>
    <row r="46" ht="19.5" customHeight="1">
      <c r="A46" s="75" t="s">
        <v>97</v>
      </c>
    </row>
    <row r="47" ht="19.5" customHeight="1">
      <c r="A47" s="76" t="s">
        <v>98</v>
      </c>
    </row>
    <row r="48" ht="39" customHeight="1" thickBot="1">
      <c r="A48" s="77" t="s">
        <v>99</v>
      </c>
    </row>
    <row r="49" ht="19.5" customHeight="1">
      <c r="A49" s="76" t="s">
        <v>100</v>
      </c>
    </row>
    <row r="50" ht="27" customHeight="1" thickBot="1">
      <c r="A50" s="77" t="s">
        <v>101</v>
      </c>
    </row>
    <row r="51" ht="19.5" customHeight="1">
      <c r="A51" s="76" t="s">
        <v>102</v>
      </c>
    </row>
    <row r="52" ht="19.5" customHeight="1" thickBot="1">
      <c r="A52" s="77" t="s">
        <v>103</v>
      </c>
    </row>
    <row r="53" ht="19.5" customHeight="1">
      <c r="A53" s="76" t="s">
        <v>104</v>
      </c>
    </row>
    <row r="54" ht="28.5" customHeight="1" thickBot="1">
      <c r="A54" s="77" t="s">
        <v>105</v>
      </c>
    </row>
    <row r="55" ht="19.5" customHeight="1">
      <c r="A55" s="76" t="s">
        <v>106</v>
      </c>
    </row>
    <row r="56" ht="32.25" customHeight="1" thickBot="1">
      <c r="A56" s="77" t="s">
        <v>107</v>
      </c>
    </row>
    <row r="57" ht="19.5" customHeight="1">
      <c r="A57" s="76" t="s">
        <v>108</v>
      </c>
    </row>
    <row r="58" ht="19.5" customHeight="1" thickBot="1">
      <c r="A58" s="77" t="s">
        <v>109</v>
      </c>
    </row>
    <row r="59" ht="19.5" customHeight="1">
      <c r="A59" s="76" t="s">
        <v>110</v>
      </c>
    </row>
    <row r="60" ht="29.25" customHeight="1" thickBot="1">
      <c r="A60" s="77" t="s">
        <v>111</v>
      </c>
    </row>
    <row r="61" ht="19.5" customHeight="1">
      <c r="A61" s="76" t="s">
        <v>112</v>
      </c>
    </row>
    <row r="62" ht="19.5" customHeight="1" thickBot="1">
      <c r="A62" s="77" t="s">
        <v>113</v>
      </c>
    </row>
    <row r="63" ht="19.5" customHeight="1">
      <c r="A63" s="76" t="s">
        <v>114</v>
      </c>
    </row>
    <row r="64" ht="19.5" customHeight="1" thickBot="1">
      <c r="A64" s="77" t="s">
        <v>115</v>
      </c>
    </row>
    <row r="65" ht="19.5" customHeight="1">
      <c r="A65" s="76" t="s">
        <v>116</v>
      </c>
    </row>
    <row r="66" ht="27.75" customHeight="1" thickBot="1">
      <c r="A66" s="77" t="s">
        <v>117</v>
      </c>
    </row>
    <row r="67" ht="19.5" customHeight="1">
      <c r="A67" s="73"/>
    </row>
    <row r="68" ht="19.5" customHeight="1">
      <c r="A68" s="70" t="s">
        <v>118</v>
      </c>
    </row>
    <row r="69" ht="19.5" customHeight="1">
      <c r="A69" s="73"/>
    </row>
    <row r="70" ht="19.5" customHeight="1">
      <c r="A70" s="73"/>
    </row>
    <row r="71" ht="19.5" customHeight="1">
      <c r="A71" s="73"/>
    </row>
    <row r="72" ht="30.75" customHeight="1">
      <c r="A72" s="70" t="s">
        <v>119</v>
      </c>
    </row>
    <row r="73" ht="19.5" customHeight="1">
      <c r="A73" s="70"/>
    </row>
    <row r="74" ht="112.5" customHeight="1">
      <c r="A74" s="70" t="s">
        <v>120</v>
      </c>
    </row>
    <row r="75" ht="19.5" customHeight="1">
      <c r="A75" s="70"/>
    </row>
    <row r="76" ht="19.5" customHeight="1">
      <c r="A76" s="70" t="s">
        <v>121</v>
      </c>
    </row>
    <row r="77" ht="19.5" customHeight="1">
      <c r="A77" s="73"/>
    </row>
    <row r="78" ht="19.5" customHeight="1">
      <c r="A78" s="73"/>
    </row>
    <row r="79" ht="19.5" customHeight="1">
      <c r="A79" s="73"/>
    </row>
    <row r="80" ht="19.5" customHeight="1">
      <c r="A80" s="72" t="s">
        <v>122</v>
      </c>
    </row>
    <row r="81" ht="19.5" customHeight="1">
      <c r="A81" s="73"/>
    </row>
    <row r="82" ht="19.5" customHeight="1">
      <c r="A82" s="70" t="s">
        <v>123</v>
      </c>
    </row>
    <row r="83" ht="19.5" customHeight="1">
      <c r="A83" s="70"/>
    </row>
    <row r="84" ht="47.25" customHeight="1">
      <c r="A84" s="70" t="s">
        <v>124</v>
      </c>
    </row>
    <row r="85" ht="69" customHeight="1">
      <c r="A85" s="70" t="s">
        <v>125</v>
      </c>
    </row>
    <row r="86" ht="70.5" customHeight="1">
      <c r="A86" s="70" t="s">
        <v>126</v>
      </c>
    </row>
    <row r="87" ht="30" customHeight="1">
      <c r="A87" s="70" t="s">
        <v>127</v>
      </c>
    </row>
    <row r="88" ht="30" customHeight="1">
      <c r="A88" s="70" t="s">
        <v>128</v>
      </c>
    </row>
    <row r="89" ht="30" customHeight="1">
      <c r="A89" s="70"/>
    </row>
    <row r="90" ht="46.5" customHeight="1">
      <c r="A90" s="70" t="s">
        <v>129</v>
      </c>
    </row>
    <row r="91" ht="30" customHeight="1">
      <c r="A91" s="70"/>
    </row>
    <row r="92" ht="30" customHeight="1">
      <c r="A92" s="70" t="s">
        <v>130</v>
      </c>
    </row>
    <row r="93" ht="19.5" customHeight="1">
      <c r="A93" s="70"/>
    </row>
    <row r="94" ht="19.5" customHeight="1">
      <c r="A94" s="70" t="s">
        <v>131</v>
      </c>
    </row>
    <row r="95" ht="19.5" customHeight="1">
      <c r="A95" s="69"/>
    </row>
    <row r="96" ht="19.5" customHeight="1">
      <c r="A96" s="69" t="s">
        <v>132</v>
      </c>
    </row>
    <row r="97" ht="27" customHeight="1">
      <c r="A97" s="70" t="s">
        <v>133</v>
      </c>
    </row>
    <row r="98" ht="19.5" customHeight="1">
      <c r="A98" s="78" t="s">
        <v>134</v>
      </c>
    </row>
    <row r="99" ht="19.5" customHeight="1">
      <c r="A99" s="78" t="s">
        <v>135</v>
      </c>
    </row>
    <row r="100" ht="19.5" customHeight="1">
      <c r="A100" s="78" t="s">
        <v>136</v>
      </c>
    </row>
    <row r="101" ht="56.25" customHeight="1">
      <c r="A101" s="80" t="s">
        <v>137</v>
      </c>
    </row>
    <row r="102" ht="19.5" customHeight="1">
      <c r="A102" s="70"/>
    </row>
    <row r="103" ht="74.25" customHeight="1">
      <c r="A103" s="70" t="s">
        <v>138</v>
      </c>
    </row>
    <row r="104" ht="19.5" customHeight="1">
      <c r="A104" s="70" t="s">
        <v>40</v>
      </c>
    </row>
    <row r="105" ht="19.5" customHeight="1">
      <c r="A105" s="73" t="s">
        <v>139</v>
      </c>
    </row>
    <row r="106" ht="68.25" customHeight="1">
      <c r="A106" s="70" t="s">
        <v>140</v>
      </c>
    </row>
    <row r="107" ht="43.5" customHeight="1">
      <c r="A107" s="70" t="s">
        <v>141</v>
      </c>
    </row>
    <row r="108" ht="50.25" customHeight="1">
      <c r="A108" s="70" t="s">
        <v>142</v>
      </c>
    </row>
    <row r="109" ht="71.25" customHeight="1">
      <c r="A109" s="70" t="s">
        <v>143</v>
      </c>
    </row>
    <row r="110" ht="19.5" customHeight="1">
      <c r="A110" s="70"/>
    </row>
    <row r="111" ht="19.5" customHeight="1">
      <c r="A111" s="70"/>
    </row>
    <row r="112" ht="19.5" customHeight="1">
      <c r="A112" s="70"/>
    </row>
    <row r="113" ht="19.5" customHeight="1">
      <c r="A113" s="70"/>
    </row>
    <row r="114" ht="19.5" customHeight="1">
      <c r="A114" s="72" t="s">
        <v>144</v>
      </c>
    </row>
    <row r="115" ht="19.5" customHeight="1">
      <c r="A115" s="73"/>
    </row>
    <row r="116" ht="45.75" customHeight="1">
      <c r="A116" s="70" t="s">
        <v>145</v>
      </c>
    </row>
    <row r="117" ht="19.5" customHeight="1">
      <c r="A117" s="70"/>
    </row>
    <row r="118" ht="32.25" customHeight="1">
      <c r="A118" s="70" t="s">
        <v>146</v>
      </c>
    </row>
    <row r="119" ht="19.5" customHeight="1">
      <c r="A119" s="70"/>
    </row>
    <row r="120" ht="44.25" customHeight="1">
      <c r="A120" s="70" t="s">
        <v>147</v>
      </c>
    </row>
    <row r="121" ht="19.5" customHeight="1">
      <c r="A121" s="70"/>
    </row>
    <row r="122" ht="60.75" customHeight="1">
      <c r="A122" s="70" t="s">
        <v>148</v>
      </c>
    </row>
    <row r="123" ht="35.25" customHeight="1">
      <c r="A123" s="70" t="s">
        <v>149</v>
      </c>
    </row>
    <row r="124" ht="39.75" customHeight="1">
      <c r="A124" s="70" t="s">
        <v>150</v>
      </c>
    </row>
    <row r="125" ht="19.5" customHeight="1">
      <c r="A125" s="70"/>
    </row>
    <row r="126" ht="19.5" customHeight="1" thickBot="1">
      <c r="A126" s="70" t="s">
        <v>151</v>
      </c>
    </row>
    <row r="127" ht="19.5" customHeight="1">
      <c r="A127" s="75" t="s">
        <v>97</v>
      </c>
    </row>
    <row r="128" ht="19.5" customHeight="1">
      <c r="A128" s="76" t="s">
        <v>98</v>
      </c>
    </row>
    <row r="129" ht="28.5" customHeight="1" thickBot="1">
      <c r="A129" s="77" t="s">
        <v>99</v>
      </c>
    </row>
    <row r="130" ht="19.5" customHeight="1">
      <c r="A130" s="76" t="s">
        <v>100</v>
      </c>
    </row>
    <row r="131" ht="30" customHeight="1" thickBot="1">
      <c r="A131" s="77" t="s">
        <v>101</v>
      </c>
    </row>
    <row r="132" ht="19.5" customHeight="1">
      <c r="A132" s="76" t="s">
        <v>102</v>
      </c>
    </row>
    <row r="133" ht="19.5" customHeight="1" thickBot="1">
      <c r="A133" s="77" t="s">
        <v>103</v>
      </c>
    </row>
    <row r="134" ht="19.5" customHeight="1">
      <c r="A134" s="76" t="s">
        <v>104</v>
      </c>
    </row>
    <row r="135" ht="27.75" customHeight="1" thickBot="1">
      <c r="A135" s="77" t="s">
        <v>105</v>
      </c>
    </row>
    <row r="136" ht="19.5" customHeight="1">
      <c r="A136" s="76" t="s">
        <v>106</v>
      </c>
    </row>
    <row r="137" ht="30" customHeight="1" thickBot="1">
      <c r="A137" s="77" t="s">
        <v>152</v>
      </c>
    </row>
    <row r="138" ht="19.5" customHeight="1">
      <c r="A138" s="76" t="s">
        <v>108</v>
      </c>
    </row>
    <row r="139" ht="19.5" customHeight="1" thickBot="1">
      <c r="A139" s="77" t="s">
        <v>109</v>
      </c>
    </row>
    <row r="140" ht="19.5" customHeight="1">
      <c r="A140" s="76" t="s">
        <v>110</v>
      </c>
    </row>
    <row r="141" ht="29.25" customHeight="1" thickBot="1">
      <c r="A141" s="77" t="s">
        <v>153</v>
      </c>
    </row>
    <row r="142" ht="19.5" customHeight="1">
      <c r="A142" s="76" t="s">
        <v>112</v>
      </c>
    </row>
    <row r="143" ht="19.5" customHeight="1" thickBot="1">
      <c r="A143" s="77" t="s">
        <v>113</v>
      </c>
    </row>
    <row r="144" ht="19.5" customHeight="1">
      <c r="A144" s="76" t="s">
        <v>114</v>
      </c>
    </row>
    <row r="145" ht="19.5" customHeight="1" thickBot="1">
      <c r="A145" s="77" t="s">
        <v>115</v>
      </c>
    </row>
    <row r="146" ht="19.5" customHeight="1">
      <c r="A146" s="76" t="s">
        <v>116</v>
      </c>
    </row>
    <row r="147" ht="34.5" customHeight="1" thickBot="1">
      <c r="A147" s="77" t="s">
        <v>117</v>
      </c>
    </row>
    <row r="148" ht="19.5" customHeight="1">
      <c r="A148" s="70"/>
    </row>
    <row r="149" ht="19.5" customHeight="1" thickBot="1">
      <c r="A149" s="70" t="s">
        <v>154</v>
      </c>
    </row>
    <row r="150" ht="19.5" customHeight="1">
      <c r="A150" s="75" t="s">
        <v>155</v>
      </c>
    </row>
    <row r="151" ht="19.5" customHeight="1">
      <c r="A151" s="76" t="s">
        <v>156</v>
      </c>
    </row>
    <row r="152" ht="19.5" customHeight="1" thickBot="1">
      <c r="A152" s="77" t="s">
        <v>157</v>
      </c>
    </row>
    <row r="153" ht="19.5" customHeight="1">
      <c r="A153" s="76" t="s">
        <v>158</v>
      </c>
    </row>
    <row r="154" ht="19.5" customHeight="1">
      <c r="A154" s="76" t="s">
        <v>159</v>
      </c>
    </row>
    <row r="155" ht="19.5" customHeight="1">
      <c r="A155" s="76" t="s">
        <v>160</v>
      </c>
    </row>
    <row r="156" ht="19.5" customHeight="1">
      <c r="A156" s="76" t="s">
        <v>161</v>
      </c>
    </row>
    <row r="157" ht="19.5" customHeight="1" thickBot="1">
      <c r="A157" s="77" t="s">
        <v>162</v>
      </c>
    </row>
    <row r="158" ht="19.5" customHeight="1">
      <c r="A158" s="76" t="s">
        <v>163</v>
      </c>
    </row>
    <row r="159" ht="19.5" customHeight="1" thickBot="1">
      <c r="A159" s="77" t="s">
        <v>164</v>
      </c>
    </row>
    <row r="160" ht="19.5" customHeight="1">
      <c r="A160" s="76" t="s">
        <v>165</v>
      </c>
    </row>
    <row r="161" ht="28.5" customHeight="1" thickBot="1">
      <c r="A161" s="77" t="s">
        <v>166</v>
      </c>
    </row>
    <row r="162" ht="19.5" customHeight="1">
      <c r="A162" s="76" t="s">
        <v>167</v>
      </c>
    </row>
    <row r="163" ht="19.5" customHeight="1" thickBot="1">
      <c r="A163" s="77" t="s">
        <v>168</v>
      </c>
    </row>
    <row r="164" ht="19.5" customHeight="1">
      <c r="A164" s="76" t="s">
        <v>169</v>
      </c>
    </row>
    <row r="165" ht="19.5" customHeight="1" thickBot="1">
      <c r="A165" s="77" t="s">
        <v>170</v>
      </c>
    </row>
    <row r="166" ht="19.5" customHeight="1">
      <c r="A166" s="76" t="s">
        <v>171</v>
      </c>
    </row>
    <row r="167" ht="19.5" customHeight="1">
      <c r="A167" s="76" t="s">
        <v>172</v>
      </c>
    </row>
    <row r="168" ht="27" customHeight="1" thickBot="1">
      <c r="A168" s="77" t="s">
        <v>173</v>
      </c>
    </row>
    <row r="169" ht="19.5" customHeight="1">
      <c r="A169" s="76" t="s">
        <v>174</v>
      </c>
    </row>
    <row r="170" ht="19.5" customHeight="1">
      <c r="A170" s="76" t="s">
        <v>175</v>
      </c>
    </row>
    <row r="171" ht="19.5" customHeight="1" thickBot="1">
      <c r="A171" s="77" t="s">
        <v>176</v>
      </c>
    </row>
    <row r="172" ht="19.5" customHeight="1">
      <c r="A172" s="76" t="s">
        <v>177</v>
      </c>
    </row>
    <row r="173" ht="19.5" customHeight="1">
      <c r="A173" s="76" t="s">
        <v>178</v>
      </c>
    </row>
    <row r="174" ht="19.5" customHeight="1">
      <c r="A174" s="76" t="s">
        <v>179</v>
      </c>
    </row>
    <row r="175" ht="19.5" customHeight="1" thickBot="1">
      <c r="A175" s="77" t="s">
        <v>180</v>
      </c>
    </row>
    <row r="176" ht="19.5" customHeight="1">
      <c r="A176" s="76" t="s">
        <v>181</v>
      </c>
    </row>
    <row r="177" ht="27.75" customHeight="1" thickBot="1">
      <c r="A177" s="77" t="s">
        <v>182</v>
      </c>
    </row>
    <row r="178" ht="19.5" customHeight="1">
      <c r="A178" s="70"/>
    </row>
    <row r="179" ht="19.5" customHeight="1">
      <c r="A179" s="70"/>
    </row>
    <row r="180" ht="91.5" customHeight="1">
      <c r="A180" s="70" t="s">
        <v>183</v>
      </c>
    </row>
    <row r="181" ht="19.5" customHeight="1">
      <c r="A181" s="70"/>
    </row>
    <row r="182" ht="19.5" customHeight="1">
      <c r="A182" s="70" t="s">
        <v>184</v>
      </c>
    </row>
    <row r="183" ht="19.5" customHeight="1">
      <c r="A183" s="73"/>
    </row>
    <row r="184" ht="84" customHeight="1">
      <c r="A184" s="70" t="s">
        <v>185</v>
      </c>
    </row>
    <row r="185" ht="19.5" customHeight="1">
      <c r="A185" s="70"/>
    </row>
    <row r="186" ht="68.25" customHeight="1">
      <c r="A186" s="80" t="s">
        <v>186</v>
      </c>
    </row>
    <row r="187" ht="88.5" customHeight="1">
      <c r="A187" s="81" t="s">
        <v>187</v>
      </c>
    </row>
    <row r="188" ht="19.5" customHeight="1">
      <c r="A188" s="69"/>
    </row>
    <row r="189" ht="97.5" customHeight="1">
      <c r="A189" s="80" t="s">
        <v>188</v>
      </c>
    </row>
    <row r="190" ht="19.5" customHeight="1">
      <c r="A190" s="69"/>
    </row>
    <row r="191" ht="19.5" customHeight="1">
      <c r="A191" s="79" t="s">
        <v>189</v>
      </c>
    </row>
    <row r="192" ht="19.5" customHeight="1">
      <c r="A192" s="67"/>
    </row>
    <row r="193" ht="19.5" customHeight="1">
      <c r="A193" s="70"/>
    </row>
    <row r="194" ht="19.5" customHeight="1">
      <c r="A194" s="70"/>
    </row>
    <row r="195" ht="19.5" customHeight="1">
      <c r="A195" s="69" t="s">
        <v>190</v>
      </c>
    </row>
    <row r="196" ht="19.5" customHeight="1">
      <c r="A196" s="69"/>
    </row>
    <row r="197" ht="19.5" customHeight="1">
      <c r="A197" s="70" t="s">
        <v>191</v>
      </c>
    </row>
  </sheetData>
  <sheetProtection/>
  <hyperlinks>
    <hyperlink ref="A40" r:id="rId1" display="http://www.zagreb.hr/UserDocsImages/zagrebplanciljevi_i_prioriteti_razvoja_do_2020.pdf"/>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Bogdanović Sandra</dc:creator>
  <cp:keywords/>
  <dc:description/>
  <cp:lastModifiedBy>Valentina Mirtić</cp:lastModifiedBy>
  <cp:lastPrinted>2017-12-27T10:58:19Z</cp:lastPrinted>
  <dcterms:created xsi:type="dcterms:W3CDTF">2012-09-10T12:07:09Z</dcterms:created>
  <dcterms:modified xsi:type="dcterms:W3CDTF">2017-12-27T10:59:01Z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